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90" windowWidth="20580" windowHeight="1164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45621"/>
</workbook>
</file>

<file path=xl/calcChain.xml><?xml version="1.0" encoding="utf-8"?>
<calcChain xmlns="http://schemas.openxmlformats.org/spreadsheetml/2006/main">
  <c r="C10" i="1" l="1"/>
  <c r="C11" i="1" l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<sst xmlns="http://schemas.openxmlformats.org/spreadsheetml/2006/main" count="27" uniqueCount="20">
  <si>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</si>
  <si>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</si>
  <si>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</si>
  <si>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</si>
  <si>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</si>
  <si>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</si>
  <si>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</si>
  <si>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</si>
  <si>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</si>
  <si>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</si>
  <si>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</si>
  <si>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</si>
  <si>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</si>
  <si>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</si>
  <si>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grant (SMS)</t>
  </si>
  <si>
    <t>Total grant (SMP)</t>
  </si>
  <si>
    <t>Erasmus+ HE SM grant calculation</t>
  </si>
  <si>
    <t>Top-up for disadvantaged background (SMS only)</t>
  </si>
  <si>
    <r>
      <t xml:space="preserve">Total monthly grant for </t>
    </r>
    <r>
      <rPr>
        <sz val="11"/>
        <color rgb="FFFF0000"/>
        <rFont val="Calibri"/>
        <family val="2"/>
        <charset val="238"/>
        <scheme val="minor"/>
      </rPr>
      <t>SMS</t>
    </r>
  </si>
  <si>
    <r>
      <t>Total monthly grant for</t>
    </r>
    <r>
      <rPr>
        <sz val="11"/>
        <color rgb="FF00B050"/>
        <rFont val="Calibri"/>
        <family val="2"/>
        <charset val="238"/>
        <scheme val="minor"/>
      </rPr>
      <t xml:space="preserve"> SMP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</si>
</sst>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2" fontId="3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4" fontId="4" fillId="0" borderId="1" xfId="0" applyNumberFormat="1" applyFont="1" applyBorder="1"/>
    <xf numFmtId="0" fontId="1" fillId="0" borderId="1" xfId="0" applyFont="1" applyBorder="1" applyAlignment="1">
      <alignment vertical="center"/>
    </xf>
    <xf numFmtId="164" fontId="6" fillId="3" borderId="1" xfId="0" applyNumberFormat="1" applyFont="1" applyFill="1" applyBorder="1" applyAlignment="1">
      <alignment horizontal="right" vertical="center" indent="1"/>
    </xf>
    <xf numFmtId="164" fontId="7" fillId="3" borderId="1" xfId="0" applyNumberFormat="1" applyFont="1" applyFill="1" applyBorder="1" applyAlignment="1">
      <alignment horizontal="right" vertical="center" inden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right" vertical="center" indent="1"/>
    </xf>
    <xf numFmtId="1" fontId="5" fillId="4" borderId="1" xfId="0" applyNumberFormat="1" applyFont="1" applyFill="1" applyBorder="1" applyAlignment="1">
      <alignment horizontal="right" vertical="center" indent="1"/>
    </xf>
    <xf numFmtId="164" fontId="8" fillId="4" borderId="1" xfId="0" applyNumberFormat="1" applyFont="1" applyFill="1" applyBorder="1" applyAlignment="1">
      <alignment horizontal="right" vertical="center" indent="1"/>
    </xf>
    <xf numFmtId="164" fontId="9" fillId="4" borderId="1" xfId="0" applyNumberFormat="1" applyFont="1" applyFill="1" applyBorder="1" applyAlignment="1">
      <alignment horizontal="right" vertical="center" inden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 indent="1"/>
    </xf>
    <xf numFmtId="164" fontId="10" fillId="0" borderId="1" xfId="0" applyNumberFormat="1" applyFont="1" applyBorder="1" applyAlignment="1">
      <alignment horizontal="righ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defaultColWidth="0" defaultRowHeight="32.25" customHeight="1" zeroHeight="1" x14ac:dyDescent="0.2"/>
  <cols>
    <col min="1" max="1" width="49.42578125" customWidth="1"/>
    <col min="2" max="2" width="15.5703125" style="9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8"/>
      <c r="C1" s="2" t="s">
        <v>16</v>
      </c>
    </row>
    <row r="2" spans="1:3" ht="20.25" customHeight="1" x14ac:dyDescent="0.2">
      <c r="A2" s="3" t="s">
        <v>2</v>
      </c>
      <c r="B2" s="7" t="s">
        <v>0</v>
      </c>
      <c r="C2" s="4">
        <v>200</v>
      </c>
    </row>
    <row r="3" spans="1:3" ht="20.25" customHeight="1" x14ac:dyDescent="0.2">
      <c r="A3" s="20" t="s">
        <v>1</v>
      </c>
      <c r="B3" s="21" t="s">
        <v>0</v>
      </c>
      <c r="C3" s="22">
        <v>0</v>
      </c>
    </row>
    <row r="4" spans="1:3" ht="20.25" customHeight="1" x14ac:dyDescent="0.2">
      <c r="A4" s="20" t="s">
        <v>17</v>
      </c>
      <c r="B4" s="21" t="s">
        <v>0</v>
      </c>
      <c r="C4" s="22">
        <v>0</v>
      </c>
    </row>
    <row r="5" spans="1:3" ht="20.25" customHeight="1" x14ac:dyDescent="0.2">
      <c r="A5" s="20" t="s">
        <v>13</v>
      </c>
      <c r="B5" s="21" t="s">
        <v>12</v>
      </c>
      <c r="C5" s="22">
        <v>0</v>
      </c>
    </row>
    <row r="6" spans="1:3" ht="20.25" customHeight="1" x14ac:dyDescent="0.25">
      <c r="A6" s="3" t="s">
        <v>4</v>
      </c>
      <c r="B6" s="7"/>
      <c r="C6" s="10">
        <v>42005</v>
      </c>
    </row>
    <row r="7" spans="1:3" ht="20.25" customHeight="1" x14ac:dyDescent="0.25">
      <c r="A7" s="3" t="s">
        <v>5</v>
      </c>
      <c r="B7" s="7"/>
      <c r="C7" s="10">
        <v>42161</v>
      </c>
    </row>
    <row r="8" spans="1:3" ht="20.25" customHeight="1" x14ac:dyDescent="0.2">
      <c r="A8" s="3" t="s">
        <v>3</v>
      </c>
      <c r="B8" s="7" t="s">
        <v>10</v>
      </c>
      <c r="C8" s="5">
        <v>0</v>
      </c>
    </row>
    <row r="9" spans="1:3" ht="20.25" customHeight="1" x14ac:dyDescent="0.2">
      <c r="A9" s="11" t="s">
        <v>18</v>
      </c>
      <c r="B9" s="7" t="s">
        <v>0</v>
      </c>
      <c r="C9" s="12">
        <f>MONTHLYBASIC+DISTOPUP</f>
        <v>200</v>
      </c>
    </row>
    <row r="10" spans="1:3" ht="20.25" customHeight="1" x14ac:dyDescent="0.2">
      <c r="A10" s="11" t="s">
        <v>19</v>
      </c>
      <c r="B10" s="7" t="s">
        <v>0</v>
      </c>
      <c r="C10" s="13">
        <f>MONTHLYBASIC+SMPTOPUP</f>
        <v>200</v>
      </c>
    </row>
    <row r="11" spans="1:3" ht="20.25" customHeight="1" x14ac:dyDescent="0.2">
      <c r="A11" s="6" t="s">
        <v>11</v>
      </c>
      <c r="B11" s="7" t="s">
        <v>10</v>
      </c>
      <c r="C11" s="16">
        <f>(YEAR(ENDDATE)-YEAR(STARTDATE))* 360 + (MONTH(ENDDATE)-MONTH(STARTDATE)) * 30 + ( IF( DAY(ENDDATE)=31,30,DAY(ENDDATE)) - IF( DAY(STARTDATE)=31,30,DAY(STARTDATE)) ) + 1</f>
        <v>156</v>
      </c>
    </row>
    <row r="12" spans="1:3" ht="20.25" customHeight="1" x14ac:dyDescent="0.2">
      <c r="A12" s="3" t="s">
        <v>6</v>
      </c>
      <c r="B12" s="7" t="s">
        <v>9</v>
      </c>
      <c r="C12" s="16">
        <f>ROUNDDOWN(GRANTEDDAYS/30,0)</f>
        <v>5</v>
      </c>
    </row>
    <row r="13" spans="1:3" ht="20.25" customHeight="1" x14ac:dyDescent="0.2">
      <c r="A13" s="3" t="s">
        <v>7</v>
      </c>
      <c r="B13" s="7" t="s">
        <v>10</v>
      </c>
      <c r="C13" s="17">
        <f>GRANTEDDAYS-GRANTEDMONTHS*30</f>
        <v>6</v>
      </c>
    </row>
    <row r="14" spans="1:3" ht="20.25" customHeight="1" x14ac:dyDescent="0.2">
      <c r="A14" s="14" t="s">
        <v>14</v>
      </c>
      <c r="B14" s="7" t="s">
        <v>8</v>
      </c>
      <c r="C14" s="18">
        <f>ROUND(GRANTEDMONTHS*MONTHLYSMSGRANT+GRANTEDREMAININGDAYS*MONTHLYSMSGRANT/30-NOTGRANTEDDAYS*MONTHLYSMSGRANT/30, 0)+SPECIALNEEDS</f>
        <v>1040</v>
      </c>
    </row>
    <row r="15" spans="1:3" ht="20.25" customHeight="1" x14ac:dyDescent="0.2">
      <c r="A15" s="15" t="s">
        <v>15</v>
      </c>
      <c r="B15" s="7" t="s">
        <v>8</v>
      </c>
      <c r="C15" s="19">
        <f>ROUND(GRANTEDMONTHS*MONTHLYSMPGRANT+GRANTEDREMAININGDAYS*MONTHLYSMPGRANT/30-NOTGRANTEDDAYS*MONTHLYSMPGRANT/30, 0)+SPECIALNEEDS</f>
        <v>1040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van0149</cp:lastModifiedBy>
  <dcterms:created xsi:type="dcterms:W3CDTF">2014-07-24T07:42:21Z</dcterms:created>
  <dcterms:modified xsi:type="dcterms:W3CDTF">2019-04-30T11:04:34Z</dcterms:modified>
</cp:coreProperties>
</file>