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updateLinks="never"/>
  <mc:AlternateContent xmlns:mc="http://schemas.openxmlformats.org/markup-compatibility/2006">
    <mc:Choice Requires="x15">
      <x15ac:absPath xmlns:x15ac="http://schemas.microsoft.com/office/spreadsheetml/2010/11/ac" url="https://vsb-my.sharepoint.com/personal/mok035_vsb_cz/Documents/Dokumenty/SIGMA/REALIZACE/2 KOLO SBĚRU/PODKLADY/"/>
    </mc:Choice>
  </mc:AlternateContent>
  <xr:revisionPtr revIDLastSave="28" documentId="13_ncr:1_{F0731F37-9F45-4726-9A2F-319E1BFEE6B5}" xr6:coauthVersionLast="47" xr6:coauthVersionMax="47" xr10:uidLastSave="{27CD0B5F-F88E-498F-8515-FDB336D3982C}"/>
  <workbookProtection workbookAlgorithmName="SHA-512" workbookHashValue="baQ7nFw3VDGRLVLuvkJZX9uy9N1J2V14NTmUaa6YyDbXBOgBWGChyI9yMSz3xkMClJATxzY5Cgnwjtlu/BcO3A==" workbookSaltValue="/BANMNegTBJWhcy8fj5JhQ==" workbookSpinCount="100000" lockStructure="1"/>
  <bookViews>
    <workbookView xWindow="-120" yWindow="-120" windowWidth="29040" windowHeight="15720" xr2:uid="{00000000-000D-0000-FFFF-FFFF00000000}"/>
  </bookViews>
  <sheets>
    <sheet name="TITUL, 1,2" sheetId="1" r:id="rId1"/>
    <sheet name="3" sheetId="2" r:id="rId2"/>
    <sheet name="4" sheetId="3" r:id="rId3"/>
    <sheet name="5" sheetId="4" r:id="rId4"/>
    <sheet name="List5" sheetId="10" state="hidden" r:id="rId5"/>
    <sheet name="List4" sheetId="9" state="hidden" r:id="rId6"/>
    <sheet name="List1" sheetId="6" state="hidden" r:id="rId7"/>
    <sheet name="List3" sheetId="8" state="hidden" r:id="rId8"/>
    <sheet name="List2" sheetId="7" state="hidden" r:id="rId9"/>
    <sheet name="roky" sheetId="5" state="hidden" r:id="rId10"/>
  </sheets>
  <definedNames>
    <definedName name="_xlnm._FilterDatabase" localSheetId="0" hidden="1">'TITUL, 1,2'!$C$157:$F$158</definedName>
    <definedName name="bod_1.14._Kategorie_výzkumu_experimentálního_vývoje_a_inovací">#REF!</definedName>
    <definedName name="bod_1.15.1._Národní_priority_orientovaného_výzkumu_experimentálního_vývoje_a_inovací">#REF!</definedName>
    <definedName name="bod_1.16._Výsledky_dílčího_projektu_budou_uplatněny_v_oboru_dle_CZ_NACE">#REF!</definedName>
    <definedName name="bod_1.7._Kód_důvěrnosti_údajů">#REF!</definedName>
    <definedName name="bod_1.8._1.10._obory_CEP_dílčího_projektu">#REF!</definedName>
    <definedName name="bod_2._Novost_výsledku_míra_inovace">#REF!</definedName>
    <definedName name="bod_3.1._Role">#REF!</definedName>
    <definedName name="bod_4.2.2.4._Druh_výsledku_podle_struktury_databáze_RIV">#REF!</definedName>
    <definedName name="bod_Měsíce_řešení_projektu">#REF!</definedName>
    <definedName name="bod_Roky_řešení_projekt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4" l="1"/>
  <c r="G16" i="4"/>
  <c r="F91" i="1"/>
  <c r="F89" i="1"/>
  <c r="E51" i="1" l="1"/>
  <c r="F71" i="1"/>
  <c r="F38" i="1"/>
  <c r="F103" i="1" l="1"/>
  <c r="F164" i="1" l="1"/>
  <c r="F161" i="1"/>
  <c r="F115" i="1"/>
  <c r="F158" i="1" l="1"/>
  <c r="F140" i="1"/>
  <c r="F15" i="4"/>
  <c r="F36" i="1" l="1"/>
  <c r="F34" i="1"/>
  <c r="F22" i="1"/>
  <c r="G18" i="4"/>
  <c r="F16" i="4"/>
  <c r="F18" i="4" s="1"/>
  <c r="F26" i="1"/>
  <c r="F19" i="4" l="1"/>
  <c r="F21" i="4" s="1"/>
  <c r="H16" i="4"/>
  <c r="F100" i="1"/>
  <c r="F53" i="1"/>
  <c r="F22" i="4" l="1"/>
  <c r="F32" i="1"/>
  <c r="D985" i="7" l="1"/>
  <c r="D984" i="7"/>
  <c r="D983" i="7"/>
  <c r="D982" i="7"/>
  <c r="D981" i="7"/>
  <c r="D980" i="7"/>
  <c r="D979" i="7"/>
  <c r="D978" i="7"/>
  <c r="D977" i="7"/>
  <c r="D976" i="7"/>
  <c r="D975" i="7"/>
  <c r="D974" i="7"/>
  <c r="D973" i="7"/>
  <c r="D972" i="7"/>
  <c r="D971" i="7"/>
  <c r="D970" i="7"/>
  <c r="D969" i="7"/>
  <c r="D968" i="7"/>
  <c r="D967" i="7"/>
  <c r="D966" i="7"/>
  <c r="D965" i="7"/>
  <c r="D964" i="7"/>
  <c r="D963" i="7"/>
  <c r="D962" i="7"/>
  <c r="D961" i="7"/>
  <c r="D960" i="7"/>
  <c r="D959" i="7"/>
  <c r="D958" i="7"/>
  <c r="D957" i="7"/>
  <c r="D956" i="7"/>
  <c r="D955" i="7"/>
  <c r="D954" i="7"/>
  <c r="D953" i="7"/>
  <c r="D952" i="7"/>
  <c r="D951" i="7"/>
  <c r="D950" i="7"/>
  <c r="D949" i="7"/>
  <c r="D948" i="7"/>
  <c r="D947" i="7"/>
  <c r="D946" i="7"/>
  <c r="D945" i="7"/>
  <c r="D944" i="7"/>
  <c r="D943" i="7"/>
  <c r="D942" i="7"/>
  <c r="D941" i="7"/>
  <c r="D940" i="7"/>
  <c r="D939" i="7"/>
  <c r="D938" i="7"/>
  <c r="D937" i="7"/>
  <c r="D936" i="7"/>
  <c r="D935" i="7"/>
  <c r="D934" i="7"/>
  <c r="D933" i="7"/>
  <c r="D932" i="7"/>
  <c r="D931" i="7"/>
  <c r="D930" i="7"/>
  <c r="D929" i="7"/>
  <c r="D928" i="7"/>
  <c r="D927" i="7"/>
  <c r="D926" i="7"/>
  <c r="D925" i="7"/>
  <c r="D924" i="7"/>
  <c r="D923" i="7"/>
  <c r="D922" i="7"/>
  <c r="D921" i="7"/>
  <c r="D920" i="7"/>
  <c r="D919" i="7"/>
  <c r="D918" i="7"/>
  <c r="D917" i="7"/>
  <c r="D916" i="7"/>
  <c r="D915" i="7"/>
  <c r="D914" i="7"/>
  <c r="D913" i="7"/>
  <c r="D912" i="7"/>
  <c r="D911" i="7"/>
  <c r="D910" i="7"/>
  <c r="D909" i="7"/>
  <c r="D908" i="7"/>
  <c r="D907" i="7"/>
  <c r="D906" i="7"/>
  <c r="D905" i="7"/>
  <c r="D904" i="7"/>
  <c r="D903" i="7"/>
  <c r="D902" i="7"/>
  <c r="D901" i="7"/>
  <c r="D900" i="7"/>
  <c r="D899" i="7"/>
  <c r="D898" i="7"/>
  <c r="D897" i="7"/>
  <c r="D896" i="7"/>
  <c r="D895" i="7"/>
  <c r="D894" i="7"/>
  <c r="D893" i="7"/>
  <c r="D892" i="7"/>
  <c r="D891" i="7"/>
  <c r="D890" i="7"/>
  <c r="D889" i="7"/>
  <c r="D888" i="7"/>
  <c r="D887" i="7"/>
  <c r="D886" i="7"/>
  <c r="D885" i="7"/>
  <c r="D884" i="7"/>
  <c r="D883" i="7"/>
  <c r="D882" i="7"/>
  <c r="D881" i="7"/>
  <c r="D880" i="7"/>
  <c r="D879" i="7"/>
  <c r="D878" i="7"/>
  <c r="D877" i="7"/>
  <c r="D876" i="7"/>
  <c r="D875" i="7"/>
  <c r="D874" i="7"/>
  <c r="D873" i="7"/>
  <c r="D872" i="7"/>
  <c r="D871" i="7"/>
  <c r="D870" i="7"/>
  <c r="D869" i="7"/>
  <c r="D868" i="7"/>
  <c r="D867" i="7"/>
  <c r="D866" i="7"/>
  <c r="D865" i="7"/>
  <c r="D864" i="7"/>
  <c r="D863" i="7"/>
  <c r="D862" i="7"/>
  <c r="D861" i="7"/>
  <c r="D860" i="7"/>
  <c r="D859" i="7"/>
  <c r="D858" i="7"/>
  <c r="D857" i="7"/>
  <c r="D856" i="7"/>
  <c r="D855" i="7"/>
  <c r="D854" i="7"/>
  <c r="D853" i="7"/>
  <c r="D852" i="7"/>
  <c r="D851" i="7"/>
  <c r="D850" i="7"/>
  <c r="D849" i="7"/>
  <c r="D848" i="7"/>
  <c r="D847" i="7"/>
  <c r="D846" i="7"/>
  <c r="D845" i="7"/>
  <c r="D844" i="7"/>
  <c r="D843" i="7"/>
  <c r="D842" i="7"/>
  <c r="D841" i="7"/>
  <c r="D840" i="7"/>
  <c r="D839" i="7"/>
  <c r="D838" i="7"/>
  <c r="D837" i="7"/>
  <c r="D836" i="7"/>
  <c r="D835" i="7"/>
  <c r="D834" i="7"/>
  <c r="D833" i="7"/>
  <c r="D832" i="7"/>
  <c r="D831" i="7"/>
  <c r="D830" i="7"/>
  <c r="D829" i="7"/>
  <c r="D828" i="7"/>
  <c r="D827" i="7"/>
  <c r="D826" i="7"/>
  <c r="D825" i="7"/>
  <c r="D824" i="7"/>
  <c r="D823" i="7"/>
  <c r="D822" i="7"/>
  <c r="D821" i="7"/>
  <c r="D820" i="7"/>
  <c r="D819" i="7"/>
  <c r="D818" i="7"/>
  <c r="D817" i="7"/>
  <c r="D816" i="7"/>
  <c r="D815" i="7"/>
  <c r="D814" i="7"/>
  <c r="D813" i="7"/>
  <c r="D812" i="7"/>
  <c r="D811" i="7"/>
  <c r="D810" i="7"/>
  <c r="D809" i="7"/>
  <c r="D808" i="7"/>
  <c r="D807" i="7"/>
  <c r="D806" i="7"/>
  <c r="D805" i="7"/>
  <c r="D804" i="7"/>
  <c r="D803" i="7"/>
  <c r="D802" i="7"/>
  <c r="D801" i="7"/>
  <c r="D800" i="7"/>
  <c r="D799" i="7"/>
  <c r="D798" i="7"/>
  <c r="D797" i="7"/>
  <c r="D796" i="7"/>
  <c r="D795" i="7"/>
  <c r="D794" i="7"/>
  <c r="D793" i="7"/>
  <c r="D792" i="7"/>
  <c r="D791" i="7"/>
  <c r="D790" i="7"/>
  <c r="D789" i="7"/>
  <c r="D788" i="7"/>
  <c r="D787" i="7"/>
  <c r="D786" i="7"/>
  <c r="D785" i="7"/>
  <c r="D784" i="7"/>
  <c r="D783" i="7"/>
  <c r="D782" i="7"/>
  <c r="D781" i="7"/>
  <c r="D780" i="7"/>
  <c r="D779" i="7"/>
  <c r="D778" i="7"/>
  <c r="D777" i="7"/>
  <c r="D776" i="7"/>
  <c r="D775" i="7"/>
  <c r="D774" i="7"/>
  <c r="D773" i="7"/>
  <c r="D772" i="7"/>
  <c r="D771" i="7"/>
  <c r="D770" i="7"/>
  <c r="D769" i="7"/>
  <c r="D768" i="7"/>
  <c r="D767" i="7"/>
  <c r="D766" i="7"/>
  <c r="D765" i="7"/>
  <c r="D764" i="7"/>
  <c r="D763" i="7"/>
  <c r="D762" i="7"/>
  <c r="D761" i="7"/>
  <c r="D760" i="7"/>
  <c r="D759" i="7"/>
  <c r="D758" i="7"/>
  <c r="D757" i="7"/>
  <c r="D756" i="7"/>
  <c r="D755" i="7"/>
  <c r="D754" i="7"/>
  <c r="D753" i="7"/>
  <c r="D752" i="7"/>
  <c r="D751" i="7"/>
  <c r="D750" i="7"/>
  <c r="D749" i="7"/>
  <c r="D748" i="7"/>
  <c r="D747" i="7"/>
  <c r="D746" i="7"/>
  <c r="D745" i="7"/>
  <c r="D744" i="7"/>
  <c r="D743" i="7"/>
  <c r="D742" i="7"/>
  <c r="D741" i="7"/>
  <c r="D740" i="7"/>
  <c r="D739" i="7"/>
  <c r="D738" i="7"/>
  <c r="D737" i="7"/>
  <c r="D736" i="7"/>
  <c r="D735" i="7"/>
  <c r="D734" i="7"/>
  <c r="D733" i="7"/>
  <c r="D732" i="7"/>
  <c r="D731" i="7"/>
  <c r="D730" i="7"/>
  <c r="D729" i="7"/>
  <c r="D728" i="7"/>
  <c r="D727" i="7"/>
  <c r="D726" i="7"/>
  <c r="D725" i="7"/>
  <c r="D724" i="7"/>
  <c r="D723" i="7"/>
  <c r="D722" i="7"/>
  <c r="D721" i="7"/>
  <c r="D720" i="7"/>
  <c r="D719" i="7"/>
  <c r="D718" i="7"/>
  <c r="D717" i="7"/>
  <c r="D716" i="7"/>
  <c r="D715" i="7"/>
  <c r="D714" i="7"/>
  <c r="D713" i="7"/>
  <c r="D712" i="7"/>
  <c r="D711" i="7"/>
  <c r="D710" i="7"/>
  <c r="D709" i="7"/>
  <c r="D708" i="7"/>
  <c r="D707" i="7"/>
  <c r="D706" i="7"/>
  <c r="D705" i="7"/>
  <c r="D704" i="7"/>
  <c r="D703" i="7"/>
  <c r="D702" i="7"/>
  <c r="D701" i="7"/>
  <c r="D700" i="7"/>
  <c r="D699" i="7"/>
  <c r="D698" i="7"/>
  <c r="D697" i="7"/>
  <c r="D696" i="7"/>
  <c r="D695" i="7"/>
  <c r="D694" i="7"/>
  <c r="D693" i="7"/>
  <c r="D692" i="7"/>
  <c r="D691" i="7"/>
  <c r="D690" i="7"/>
  <c r="D689" i="7"/>
  <c r="D688" i="7"/>
  <c r="D687" i="7"/>
  <c r="D686" i="7"/>
  <c r="D685" i="7"/>
  <c r="D684" i="7"/>
  <c r="D683" i="7"/>
  <c r="D682" i="7"/>
  <c r="D681" i="7"/>
  <c r="D680" i="7"/>
  <c r="D679" i="7"/>
  <c r="D678" i="7"/>
  <c r="D677" i="7"/>
  <c r="D676" i="7"/>
  <c r="D675" i="7"/>
  <c r="D674" i="7"/>
  <c r="D673" i="7"/>
  <c r="D672" i="7"/>
  <c r="D671" i="7"/>
  <c r="D670" i="7"/>
  <c r="D669" i="7"/>
  <c r="D668" i="7"/>
  <c r="D667" i="7"/>
  <c r="D666" i="7"/>
  <c r="D665" i="7"/>
  <c r="D664" i="7"/>
  <c r="D663" i="7"/>
  <c r="D662" i="7"/>
  <c r="D661" i="7"/>
  <c r="D660" i="7"/>
  <c r="D659" i="7"/>
  <c r="D658" i="7"/>
  <c r="D657" i="7"/>
  <c r="D656" i="7"/>
  <c r="D655" i="7"/>
  <c r="D654" i="7"/>
  <c r="D653" i="7"/>
  <c r="D652" i="7"/>
  <c r="D651" i="7"/>
  <c r="D650" i="7"/>
  <c r="D649" i="7"/>
  <c r="D648" i="7"/>
  <c r="D647" i="7"/>
  <c r="D646" i="7"/>
  <c r="D645" i="7"/>
  <c r="D644" i="7"/>
  <c r="D643" i="7"/>
  <c r="D642" i="7"/>
  <c r="D641" i="7"/>
  <c r="D640" i="7"/>
  <c r="D639" i="7"/>
  <c r="D638" i="7"/>
  <c r="D637" i="7"/>
  <c r="D636" i="7"/>
  <c r="D635" i="7"/>
  <c r="D634" i="7"/>
  <c r="D633" i="7"/>
  <c r="D632" i="7"/>
  <c r="D631" i="7"/>
  <c r="D630" i="7"/>
  <c r="D629" i="7"/>
  <c r="D628" i="7"/>
  <c r="D627" i="7"/>
  <c r="D626" i="7"/>
  <c r="D625" i="7"/>
  <c r="D624" i="7"/>
  <c r="D623" i="7"/>
  <c r="D622" i="7"/>
  <c r="D621" i="7"/>
  <c r="D620" i="7"/>
  <c r="D619" i="7"/>
  <c r="D618" i="7"/>
  <c r="D617" i="7"/>
  <c r="D616" i="7"/>
  <c r="D615" i="7"/>
  <c r="D614" i="7"/>
  <c r="D613" i="7"/>
  <c r="D612" i="7"/>
  <c r="D611" i="7"/>
  <c r="D610" i="7"/>
  <c r="D609" i="7"/>
  <c r="D608" i="7"/>
  <c r="D607" i="7"/>
  <c r="D606" i="7"/>
  <c r="D605" i="7"/>
  <c r="D604" i="7"/>
  <c r="D603" i="7"/>
  <c r="D602" i="7"/>
  <c r="D601" i="7"/>
  <c r="D600" i="7"/>
  <c r="D599" i="7"/>
  <c r="D598" i="7"/>
  <c r="D597" i="7"/>
  <c r="D596" i="7"/>
  <c r="D595" i="7"/>
  <c r="D594" i="7"/>
  <c r="D593" i="7"/>
  <c r="D592" i="7"/>
  <c r="D591" i="7"/>
  <c r="D590" i="7"/>
  <c r="D589" i="7"/>
  <c r="D588" i="7"/>
  <c r="D587" i="7"/>
  <c r="D586" i="7"/>
  <c r="D585" i="7"/>
  <c r="D584" i="7"/>
  <c r="D583" i="7"/>
  <c r="D582" i="7"/>
  <c r="D581" i="7"/>
  <c r="D580" i="7"/>
  <c r="D579" i="7"/>
  <c r="D578" i="7"/>
  <c r="D577" i="7"/>
  <c r="D576" i="7"/>
  <c r="D575" i="7"/>
  <c r="D574" i="7"/>
  <c r="D573" i="7"/>
  <c r="D572" i="7"/>
  <c r="D571" i="7"/>
  <c r="D570" i="7"/>
  <c r="D569" i="7"/>
  <c r="D568" i="7"/>
  <c r="D567" i="7"/>
  <c r="D566" i="7"/>
  <c r="D565" i="7"/>
  <c r="D564" i="7"/>
  <c r="D563" i="7"/>
  <c r="D562" i="7"/>
  <c r="D561" i="7"/>
  <c r="D560" i="7"/>
  <c r="D559" i="7"/>
  <c r="D558" i="7"/>
  <c r="D557" i="7"/>
  <c r="D556" i="7"/>
  <c r="D555" i="7"/>
  <c r="D554" i="7"/>
  <c r="D553" i="7"/>
  <c r="D552" i="7"/>
  <c r="D551" i="7"/>
  <c r="D550" i="7"/>
  <c r="D549" i="7"/>
  <c r="D548" i="7"/>
  <c r="D547" i="7"/>
  <c r="D546" i="7"/>
  <c r="D545" i="7"/>
  <c r="D544" i="7"/>
  <c r="D543" i="7"/>
  <c r="D542" i="7"/>
  <c r="D541" i="7"/>
  <c r="D540" i="7"/>
  <c r="D539" i="7"/>
  <c r="D538" i="7"/>
  <c r="D537" i="7"/>
  <c r="D536" i="7"/>
  <c r="D535" i="7"/>
  <c r="D534" i="7"/>
  <c r="D533" i="7"/>
  <c r="D532" i="7"/>
  <c r="D531" i="7"/>
  <c r="D530" i="7"/>
  <c r="D529" i="7"/>
  <c r="D528" i="7"/>
  <c r="D527" i="7"/>
  <c r="D526" i="7"/>
  <c r="D525" i="7"/>
  <c r="D524" i="7"/>
  <c r="D523" i="7"/>
  <c r="D522" i="7"/>
  <c r="D521" i="7"/>
  <c r="D520" i="7"/>
  <c r="D519" i="7"/>
  <c r="D518" i="7"/>
  <c r="D517" i="7"/>
  <c r="D516" i="7"/>
  <c r="D515" i="7"/>
  <c r="D514" i="7"/>
  <c r="D513" i="7"/>
  <c r="D512" i="7"/>
  <c r="D511" i="7"/>
  <c r="D510" i="7"/>
  <c r="D509" i="7"/>
  <c r="D508" i="7"/>
  <c r="D507" i="7"/>
  <c r="D506" i="7"/>
  <c r="D505" i="7"/>
  <c r="D504" i="7"/>
  <c r="D503" i="7"/>
  <c r="D502" i="7"/>
  <c r="D501" i="7"/>
  <c r="D500" i="7"/>
  <c r="D499" i="7"/>
  <c r="D498" i="7"/>
  <c r="D497" i="7"/>
  <c r="D496" i="7"/>
  <c r="D495" i="7"/>
  <c r="D494" i="7"/>
  <c r="D493" i="7"/>
  <c r="D492" i="7"/>
  <c r="D491" i="7"/>
  <c r="D490" i="7"/>
  <c r="D489" i="7"/>
  <c r="D488" i="7"/>
  <c r="D487" i="7"/>
  <c r="D486" i="7"/>
  <c r="D485" i="7"/>
  <c r="D484" i="7"/>
  <c r="D483" i="7"/>
  <c r="D482" i="7"/>
  <c r="D481" i="7"/>
  <c r="D480" i="7"/>
  <c r="D479" i="7"/>
  <c r="D478" i="7"/>
  <c r="D477" i="7"/>
  <c r="D476" i="7"/>
  <c r="D475" i="7"/>
  <c r="D474" i="7"/>
  <c r="D473" i="7"/>
  <c r="D472" i="7"/>
  <c r="D471" i="7"/>
  <c r="D470" i="7"/>
  <c r="D469" i="7"/>
  <c r="D468" i="7"/>
  <c r="D467" i="7"/>
  <c r="D466" i="7"/>
  <c r="D465" i="7"/>
  <c r="D464" i="7"/>
  <c r="D463" i="7"/>
  <c r="D462" i="7"/>
  <c r="D461" i="7"/>
  <c r="D460" i="7"/>
  <c r="D459" i="7"/>
  <c r="D458" i="7"/>
  <c r="D457" i="7"/>
  <c r="D456" i="7"/>
  <c r="D455" i="7"/>
  <c r="D454" i="7"/>
  <c r="D453" i="7"/>
  <c r="D452" i="7"/>
  <c r="D451" i="7"/>
  <c r="D450" i="7"/>
  <c r="D449" i="7"/>
  <c r="D448" i="7"/>
  <c r="D447" i="7"/>
  <c r="D446" i="7"/>
  <c r="D445" i="7"/>
  <c r="D444" i="7"/>
  <c r="D443" i="7"/>
  <c r="D442" i="7"/>
  <c r="D441" i="7"/>
  <c r="D440" i="7"/>
  <c r="D439" i="7"/>
  <c r="D438" i="7"/>
  <c r="D437" i="7"/>
  <c r="D436" i="7"/>
  <c r="D435" i="7"/>
  <c r="D434" i="7"/>
  <c r="D433" i="7"/>
  <c r="D432" i="7"/>
  <c r="D431" i="7"/>
  <c r="D430" i="7"/>
  <c r="D429" i="7"/>
  <c r="D428" i="7"/>
  <c r="D427" i="7"/>
  <c r="D426" i="7"/>
  <c r="D425" i="7"/>
  <c r="D424" i="7"/>
  <c r="D423" i="7"/>
  <c r="D422" i="7"/>
  <c r="D421" i="7"/>
  <c r="D420" i="7"/>
  <c r="D419" i="7"/>
  <c r="D418" i="7"/>
  <c r="D417" i="7"/>
  <c r="D416" i="7"/>
  <c r="D415" i="7"/>
  <c r="D414" i="7"/>
  <c r="D413" i="7"/>
  <c r="D412" i="7"/>
  <c r="D411" i="7"/>
  <c r="D410" i="7"/>
  <c r="D409" i="7"/>
  <c r="D408" i="7"/>
  <c r="D407" i="7"/>
  <c r="D406" i="7"/>
  <c r="D405" i="7"/>
  <c r="D404" i="7"/>
  <c r="D403" i="7"/>
  <c r="D402" i="7"/>
  <c r="D401" i="7"/>
  <c r="D400" i="7"/>
  <c r="D399" i="7"/>
  <c r="D398" i="7"/>
  <c r="D397" i="7"/>
  <c r="D396" i="7"/>
  <c r="D395" i="7"/>
  <c r="D394" i="7"/>
  <c r="D393" i="7"/>
  <c r="D392" i="7"/>
  <c r="D391" i="7"/>
  <c r="D390" i="7"/>
  <c r="D389" i="7"/>
  <c r="D388" i="7"/>
  <c r="D387" i="7"/>
  <c r="D386" i="7"/>
  <c r="D385" i="7"/>
  <c r="D384" i="7"/>
  <c r="D383" i="7"/>
  <c r="D382" i="7"/>
  <c r="D381" i="7"/>
  <c r="D380" i="7"/>
  <c r="D379" i="7"/>
  <c r="D378" i="7"/>
  <c r="D377" i="7"/>
  <c r="D376" i="7"/>
  <c r="D375" i="7"/>
  <c r="D374" i="7"/>
  <c r="D373" i="7"/>
  <c r="D372" i="7"/>
  <c r="D371" i="7"/>
  <c r="D370" i="7"/>
  <c r="D369" i="7"/>
  <c r="D368" i="7"/>
  <c r="D367" i="7"/>
  <c r="D366" i="7"/>
  <c r="D365" i="7"/>
  <c r="D364" i="7"/>
  <c r="D363" i="7"/>
  <c r="D362" i="7"/>
  <c r="D361" i="7"/>
  <c r="D360" i="7"/>
  <c r="D359" i="7"/>
  <c r="D358" i="7"/>
  <c r="D357" i="7"/>
  <c r="D356" i="7"/>
  <c r="D355" i="7"/>
  <c r="D354" i="7"/>
  <c r="D353" i="7"/>
  <c r="D352" i="7"/>
  <c r="D351" i="7"/>
  <c r="D350" i="7"/>
  <c r="D349" i="7"/>
  <c r="D348" i="7"/>
  <c r="D347" i="7"/>
  <c r="D346" i="7"/>
  <c r="D345" i="7"/>
  <c r="D344" i="7"/>
  <c r="D343" i="7"/>
  <c r="D342" i="7"/>
  <c r="D341" i="7"/>
  <c r="D340" i="7"/>
  <c r="D339" i="7"/>
  <c r="D338" i="7"/>
  <c r="D337" i="7"/>
  <c r="D336" i="7"/>
  <c r="D335" i="7"/>
  <c r="D334" i="7"/>
  <c r="D333" i="7"/>
  <c r="D332" i="7"/>
  <c r="D331" i="7"/>
  <c r="D330" i="7"/>
  <c r="D329" i="7"/>
  <c r="D328" i="7"/>
  <c r="D327" i="7"/>
  <c r="D326" i="7"/>
  <c r="D325" i="7"/>
  <c r="D324" i="7"/>
  <c r="D323" i="7"/>
  <c r="D322" i="7"/>
  <c r="D321" i="7"/>
  <c r="D320" i="7"/>
  <c r="D319" i="7"/>
  <c r="D318" i="7"/>
  <c r="D317" i="7"/>
  <c r="D316" i="7"/>
  <c r="D315" i="7"/>
  <c r="D314" i="7"/>
  <c r="D313" i="7"/>
  <c r="D312" i="7"/>
  <c r="D311" i="7"/>
  <c r="D310" i="7"/>
  <c r="D309" i="7"/>
  <c r="D308" i="7"/>
  <c r="D307" i="7"/>
  <c r="D306" i="7"/>
  <c r="D305" i="7"/>
  <c r="D304" i="7"/>
  <c r="D303" i="7"/>
  <c r="D302" i="7"/>
  <c r="D301" i="7"/>
  <c r="D300" i="7"/>
  <c r="D299" i="7"/>
  <c r="D298" i="7"/>
  <c r="D297" i="7"/>
  <c r="D296" i="7"/>
  <c r="D295" i="7"/>
  <c r="D294" i="7"/>
  <c r="D293" i="7"/>
  <c r="D292" i="7"/>
  <c r="D291" i="7"/>
  <c r="D290" i="7"/>
  <c r="D289" i="7"/>
  <c r="D288" i="7"/>
  <c r="D287" i="7"/>
  <c r="D286" i="7"/>
  <c r="D285" i="7"/>
  <c r="D284" i="7"/>
  <c r="D283" i="7"/>
  <c r="D282" i="7"/>
  <c r="D281" i="7"/>
  <c r="D280" i="7"/>
  <c r="D279" i="7"/>
  <c r="D278" i="7"/>
  <c r="D277" i="7"/>
  <c r="D276" i="7"/>
  <c r="D275" i="7"/>
  <c r="D274" i="7"/>
  <c r="D273" i="7"/>
  <c r="D272" i="7"/>
  <c r="D271" i="7"/>
  <c r="D270" i="7"/>
  <c r="D269" i="7"/>
  <c r="D268" i="7"/>
  <c r="D267" i="7"/>
  <c r="D266" i="7"/>
  <c r="D265" i="7"/>
  <c r="D264" i="7"/>
  <c r="D263" i="7"/>
  <c r="D262" i="7"/>
  <c r="D261" i="7"/>
  <c r="D260" i="7"/>
  <c r="D259" i="7"/>
  <c r="D258" i="7"/>
  <c r="D257" i="7"/>
  <c r="D256" i="7"/>
  <c r="D255" i="7"/>
  <c r="D254" i="7"/>
  <c r="D253" i="7"/>
  <c r="D252" i="7"/>
  <c r="D251" i="7"/>
  <c r="D250" i="7"/>
  <c r="D249" i="7"/>
  <c r="D248" i="7"/>
  <c r="D247" i="7"/>
  <c r="D246" i="7"/>
  <c r="D245" i="7"/>
  <c r="D244" i="7"/>
  <c r="D243" i="7"/>
  <c r="D242" i="7"/>
  <c r="D241" i="7"/>
  <c r="D240" i="7"/>
  <c r="D239" i="7"/>
  <c r="D238" i="7"/>
  <c r="D237" i="7"/>
  <c r="D236" i="7"/>
  <c r="D235" i="7"/>
  <c r="D234" i="7"/>
  <c r="D233" i="7"/>
  <c r="D232" i="7"/>
  <c r="D231" i="7"/>
  <c r="D230" i="7"/>
  <c r="D229" i="7"/>
  <c r="D228" i="7"/>
  <c r="D227" i="7"/>
  <c r="D226" i="7"/>
  <c r="D225" i="7"/>
  <c r="D224" i="7"/>
  <c r="D223" i="7"/>
  <c r="D222" i="7"/>
  <c r="D221" i="7"/>
  <c r="D220" i="7"/>
  <c r="D219" i="7"/>
  <c r="D218" i="7"/>
  <c r="D217" i="7"/>
  <c r="D216" i="7"/>
  <c r="D215" i="7"/>
  <c r="D214" i="7"/>
  <c r="D213" i="7"/>
  <c r="D212" i="7"/>
  <c r="D211" i="7"/>
  <c r="D210" i="7"/>
  <c r="D209" i="7"/>
  <c r="D208" i="7"/>
  <c r="D207" i="7"/>
  <c r="D206" i="7"/>
  <c r="D205" i="7"/>
  <c r="D204" i="7"/>
  <c r="D203" i="7"/>
  <c r="D202" i="7"/>
  <c r="D201" i="7"/>
  <c r="D200" i="7"/>
  <c r="D199" i="7"/>
  <c r="D198" i="7"/>
  <c r="D197" i="7"/>
  <c r="D196" i="7"/>
  <c r="D195" i="7"/>
  <c r="D194" i="7"/>
  <c r="D193" i="7"/>
  <c r="D192" i="7"/>
  <c r="D191" i="7"/>
  <c r="D190" i="7"/>
  <c r="D189" i="7"/>
  <c r="D188" i="7"/>
  <c r="D187" i="7"/>
  <c r="D186" i="7"/>
  <c r="D185" i="7"/>
  <c r="D184" i="7"/>
  <c r="D183" i="7"/>
  <c r="D182" i="7"/>
  <c r="D181" i="7"/>
  <c r="D180" i="7"/>
  <c r="D179" i="7"/>
  <c r="D178" i="7"/>
  <c r="D177" i="7"/>
  <c r="D176" i="7"/>
  <c r="D175" i="7"/>
  <c r="D174" i="7"/>
  <c r="D173" i="7"/>
  <c r="D172" i="7"/>
  <c r="D171" i="7"/>
  <c r="D170" i="7"/>
  <c r="D169" i="7"/>
  <c r="D168" i="7"/>
  <c r="D167" i="7"/>
  <c r="D166" i="7"/>
  <c r="D165" i="7"/>
  <c r="D164" i="7"/>
  <c r="D163" i="7"/>
  <c r="D162" i="7"/>
  <c r="D161" i="7"/>
  <c r="D160" i="7"/>
  <c r="D159" i="7"/>
  <c r="D158" i="7"/>
  <c r="D157" i="7"/>
  <c r="D156" i="7"/>
  <c r="D155" i="7"/>
  <c r="D154" i="7"/>
  <c r="D153" i="7"/>
  <c r="D152" i="7"/>
  <c r="D151" i="7"/>
  <c r="D150" i="7"/>
  <c r="D149" i="7"/>
  <c r="D148" i="7"/>
  <c r="D147" i="7"/>
  <c r="D146" i="7"/>
  <c r="D145" i="7"/>
  <c r="D144" i="7"/>
  <c r="D143" i="7"/>
  <c r="D142" i="7"/>
  <c r="D141" i="7"/>
  <c r="D140" i="7"/>
  <c r="D139" i="7"/>
  <c r="D138" i="7"/>
  <c r="D137" i="7"/>
  <c r="D136" i="7"/>
  <c r="D135" i="7"/>
  <c r="D134" i="7"/>
  <c r="D133" i="7"/>
  <c r="D132" i="7"/>
  <c r="D131" i="7"/>
  <c r="D130" i="7"/>
  <c r="D129" i="7"/>
  <c r="D128" i="7"/>
  <c r="D127" i="7"/>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 r="F3" i="7"/>
  <c r="H63" i="1"/>
  <c r="F51" i="1" l="1"/>
  <c r="E26" i="4"/>
  <c r="H18" i="4"/>
  <c r="G30" i="4"/>
  <c r="H14" i="4"/>
  <c r="H13" i="4"/>
  <c r="H12" i="4"/>
  <c r="H11" i="4"/>
  <c r="F152" i="1"/>
  <c r="F149" i="1"/>
  <c r="F146" i="1"/>
  <c r="F137" i="1"/>
  <c r="F112" i="1"/>
  <c r="F109" i="1"/>
  <c r="F106" i="1"/>
  <c r="F97" i="1"/>
  <c r="F84" i="1"/>
  <c r="F82" i="1"/>
  <c r="H80" i="1"/>
  <c r="F80" i="1"/>
  <c r="F77" i="1"/>
  <c r="E75" i="1"/>
  <c r="F73" i="1"/>
  <c r="F69" i="1"/>
  <c r="H67" i="1"/>
  <c r="F67" i="1"/>
  <c r="H65" i="1"/>
  <c r="F65" i="1"/>
  <c r="F63" i="1"/>
  <c r="F61" i="1"/>
  <c r="F59" i="1"/>
  <c r="F56" i="1"/>
  <c r="F46" i="1"/>
  <c r="F44" i="1"/>
  <c r="F42" i="1"/>
  <c r="F24" i="1"/>
  <c r="F20" i="1"/>
  <c r="F18" i="1"/>
  <c r="F15" i="1"/>
  <c r="F12" i="1"/>
  <c r="F10" i="1"/>
  <c r="F8" i="1"/>
  <c r="H15" i="4" l="1"/>
  <c r="G19" i="4"/>
  <c r="G21" i="4" s="1"/>
  <c r="H30" i="4"/>
  <c r="F30" i="4"/>
  <c r="H19" i="4" l="1"/>
  <c r="G22" i="4" l="1"/>
  <c r="G23" i="4"/>
  <c r="H21" i="4"/>
  <c r="E29" i="1" s="1"/>
  <c r="E28" i="1"/>
  <c r="H22" i="4" l="1"/>
  <c r="E30" i="1"/>
</calcChain>
</file>

<file path=xl/sharedStrings.xml><?xml version="1.0" encoding="utf-8"?>
<sst xmlns="http://schemas.openxmlformats.org/spreadsheetml/2006/main" count="1719" uniqueCount="1501">
  <si>
    <t>Krycí list dílčího projektu</t>
  </si>
  <si>
    <t>Plán proof-of-concept aktivit dílčího projektu a jeho komercializace</t>
  </si>
  <si>
    <t>TITULNÍ STRANA</t>
  </si>
  <si>
    <t>Hlavní příjemce</t>
  </si>
  <si>
    <t>Vysoká škola báňská- Technická univerzita Ostrava</t>
  </si>
  <si>
    <t>Začátek řešení projektu</t>
  </si>
  <si>
    <t>měsíc</t>
  </si>
  <si>
    <t>rok</t>
  </si>
  <si>
    <t>Konec řešení projektu</t>
  </si>
  <si>
    <t>Název dílčího projektu (DP)</t>
  </si>
  <si>
    <t>Zadejte text.</t>
  </si>
  <si>
    <t>Řešitel dílčího projektu</t>
  </si>
  <si>
    <t>počet měsíců</t>
  </si>
  <si>
    <t>Datum předložení dílčího projektu Radě pro komercializaci</t>
  </si>
  <si>
    <t>Zadejte datum.</t>
  </si>
  <si>
    <t>Datum schválení dílčího projektu Radou pro komercializaci</t>
  </si>
  <si>
    <t>Stručné shrnutí projektu</t>
  </si>
  <si>
    <t>Co chceme ověřovat?</t>
  </si>
  <si>
    <t>Jaké bude obchodní využití výsledku?</t>
  </si>
  <si>
    <t>1. ADMINISTRATIVNÍ ÚDAJE DÍLČÍHO PROJEKTU</t>
  </si>
  <si>
    <t>Datum zahájení dílčího projektu</t>
  </si>
  <si>
    <t>Datum ukončení dílčího projektu</t>
  </si>
  <si>
    <t>1.7.</t>
  </si>
  <si>
    <t>Kód důvěrnosti údajů</t>
  </si>
  <si>
    <t>Zvolte jednu z možností:</t>
  </si>
  <si>
    <t>1.8.</t>
  </si>
  <si>
    <t>Hlavní obor dílčího projektu</t>
  </si>
  <si>
    <t>1.9.</t>
  </si>
  <si>
    <t>Vedlejší obor dílčího projektu</t>
  </si>
  <si>
    <t>1.10.</t>
  </si>
  <si>
    <t>Další vedlejší obor dílčího projektu</t>
  </si>
  <si>
    <t>Cíle řešení dílčího projektu</t>
  </si>
  <si>
    <t xml:space="preserve">Klíčová slova </t>
  </si>
  <si>
    <t>1.13.</t>
  </si>
  <si>
    <t>Výsledky dílčího projektu</t>
  </si>
  <si>
    <t>Kategorie výzkumu, experimentálního vývoje a inovací</t>
  </si>
  <si>
    <t>Národní priority orientovaného výzkumu, experimentálního vývoje a inovací</t>
  </si>
  <si>
    <t>Přiřaďte dílčí projekt k jednomu, zcela konkrétnímu výzkumnému cíli Národních priorit orientovaného výzkumu, experimentálního vývoje a inovací.</t>
  </si>
  <si>
    <t>Národní priority orientovaného výzkumu – poznámka</t>
  </si>
  <si>
    <t>Výsledky dílčího projektu budou uplatněny v oboru dle CZ-NACE</t>
  </si>
  <si>
    <t>2. PŘEDSTAVENÍ DÍLČÍHO PROJEKTU</t>
  </si>
  <si>
    <t>2.1.</t>
  </si>
  <si>
    <t>Předmět řešení</t>
  </si>
  <si>
    <t>Představte stručně Váš dílčí projekt. Popište jedinečnost technologie/know-how, která je ověřována v rámci dílčího projektu, a to tak, aby byl popis srozumitelný i osobám mimo daný obor.</t>
  </si>
  <si>
    <t>2.2.</t>
  </si>
  <si>
    <t>Novost výsledku / míra inovace</t>
  </si>
  <si>
    <t>2.3.</t>
  </si>
  <si>
    <t>2.4.</t>
  </si>
  <si>
    <t>Vymezení podstaty návrhu dílčího projektu vůči projektům a grantům řešených v rámci jiného projektu, grantového projektu nebo výzkumného záměru</t>
  </si>
  <si>
    <t xml:space="preserve">Popište vzájemný vztah (např. odlišnosti / podobnost / návaznost) předkládaného projektu s projektem/ty, které řeší obdobnou problematiku, aby bylo možné posoudit, že podporou tohoto dílčího projektu nedochází k dvojímu financování, tedy že podstata dílčího projektu nebyla řešena v rámci jiného projektu, grantového projektu nebo výzkumného záměru. </t>
  </si>
  <si>
    <t>2.5.</t>
  </si>
  <si>
    <t>Práva duševního vlastnictví</t>
  </si>
  <si>
    <t xml:space="preserve">Jmenujte osoby či organizace, kteří jsou majiteli duševních práv dílčího projektu (přímými beneficienty). </t>
  </si>
  <si>
    <t>3. ŘEŠITELSKÝ TÝM DÍLČÍHO PROJEKTU</t>
  </si>
  <si>
    <t>Tato část je vedena v jiném formuláři, pro vyplnění klikněte</t>
  </si>
  <si>
    <t>ZDE</t>
  </si>
  <si>
    <t>5. FINANČNÍ PLÁN DÍLČÍHO PROJEKTU</t>
  </si>
  <si>
    <t>6. OBCHODNÍ PŘÍLEŽITOSTI DÍLČÍHO PROJEKTU</t>
  </si>
  <si>
    <t>6.1.</t>
  </si>
  <si>
    <t>Identifikace komerčních příležitostí</t>
  </si>
  <si>
    <t>Identifikace trhů</t>
  </si>
  <si>
    <t>Identifikace klíčových zákazníků</t>
  </si>
  <si>
    <t>Uveďte konkrétní subjekty na relevantním trhu s jejich stručným popisem.</t>
  </si>
  <si>
    <t>7. KOMERCIALIZACE DÍLČÍHO PROJEKTU</t>
  </si>
  <si>
    <t>7.1.</t>
  </si>
  <si>
    <t>Způsob komercializace výsledku</t>
  </si>
  <si>
    <t>7.2.</t>
  </si>
  <si>
    <t>Rizika komercializace a opatření k jejich eliminaci</t>
  </si>
  <si>
    <t>Popište, prosím, identifikovaná rizika komercializace výsledků dílčího projektu (technická, komerční, manažerská, etická, environmentální aj. rizika) a představte návrhy k jejich překonání.</t>
  </si>
  <si>
    <t>7.3.</t>
  </si>
  <si>
    <t>Očekávané příjmy z komercializace</t>
  </si>
  <si>
    <t>Pokuste se odhadnout příjmy z budoucí komercializace výsledku dílčího projektu v horizontu až 10 let (alespoň v řádech).</t>
  </si>
  <si>
    <t>8.1.</t>
  </si>
  <si>
    <t>9. PŘÍLOHY DÍLČÍHO PROJEKTU</t>
  </si>
  <si>
    <t>CV řešitele a členů řešitelského týmu</t>
  </si>
  <si>
    <t>3. ŘEŠITELSKÝ TÝM</t>
  </si>
  <si>
    <r>
      <t xml:space="preserve">Role: 
</t>
    </r>
    <r>
      <rPr>
        <b/>
        <i/>
        <sz val="10"/>
        <rFont val="Arial"/>
        <family val="2"/>
        <charset val="238"/>
      </rPr>
      <t>R</t>
    </r>
    <r>
      <rPr>
        <i/>
        <sz val="10"/>
        <rFont val="Arial"/>
        <family val="2"/>
        <charset val="238"/>
      </rPr>
      <t xml:space="preserve"> - řešitel dílčího projektu (smí vybrat právě jedna osoba), 
</t>
    </r>
    <r>
      <rPr>
        <b/>
        <i/>
        <sz val="10"/>
        <rFont val="Arial"/>
        <family val="2"/>
        <charset val="238"/>
      </rPr>
      <t>C</t>
    </r>
    <r>
      <rPr>
        <i/>
        <sz val="10"/>
        <rFont val="Arial"/>
        <family val="2"/>
        <charset val="238"/>
      </rPr>
      <t xml:space="preserve"> - člen řešitelského týmu dílčího projektu.</t>
    </r>
  </si>
  <si>
    <t>Podrobněji představte řešitele dílčího projektu, zejm. jeho vzdělání, odbornou praxi včetně osobní zkušenosti s výzkumnými aktivitami a zkušenosti s vedením výzkumného týmu.</t>
  </si>
  <si>
    <t>3.1. Role</t>
  </si>
  <si>
    <t>3.2. Tituly před jménem</t>
  </si>
  <si>
    <t>3.3. Jméno</t>
  </si>
  <si>
    <t>3.4. Příjmení</t>
  </si>
  <si>
    <t>3.5. Tituly za jménem</t>
  </si>
  <si>
    <t>R - řešitel</t>
  </si>
  <si>
    <t>Příloha</t>
  </si>
  <si>
    <t xml:space="preserve">Podrobněji představte členy řešitelského týmu, zejm. jejich vzdělání, odbornou praxi, zkušeností s výzkumnými aktivitami, rozdělení jejich úkolů, kompetencí, přínosů k úspěšnému řešení dílčího projektu aj. </t>
  </si>
  <si>
    <t>Zvolte roli</t>
  </si>
  <si>
    <t>O - Jiné</t>
  </si>
  <si>
    <t>5. FINANČNÍ PLÁN</t>
  </si>
  <si>
    <t>CELKEM</t>
  </si>
  <si>
    <t>5.1.</t>
  </si>
  <si>
    <t>Osobní náklady</t>
  </si>
  <si>
    <t>Kč</t>
  </si>
  <si>
    <t>5.2.</t>
  </si>
  <si>
    <t>5.3.</t>
  </si>
  <si>
    <t>Ostatní náklady</t>
  </si>
  <si>
    <t>5.4.</t>
  </si>
  <si>
    <t>5.5.</t>
  </si>
  <si>
    <t>Celkové náklady na aktivity dílčího projektu</t>
  </si>
  <si>
    <t>5.6.</t>
  </si>
  <si>
    <t>Náklady řízení dílčího projektu</t>
  </si>
  <si>
    <t>5.7.</t>
  </si>
  <si>
    <t>5.8.</t>
  </si>
  <si>
    <t>5.9.</t>
  </si>
  <si>
    <t>%</t>
  </si>
  <si>
    <t>5.10.</t>
  </si>
  <si>
    <t>Informace o dalších zdrojích financování</t>
  </si>
  <si>
    <t>Kontrola výše NÁKLADŮ ŘÍZENÍ PROJEKTU:</t>
  </si>
  <si>
    <t>Ve formě základní analýzy představte podstatu a specifika relevantního trhu pro předmět dílčího projektu. Uveďte, zda se jedná např. o:
- velký a rostoucí trh se silnou a rozmanitou základnu s pozitivní a přesvědčivou zpětnou vazbou ze strany budoucích zákazníků
- velký trh s určitým raným zájmem zákazníků 
- rodící se trh s nejistým časovým rozvrhem s nutností vytvořit poptávku.
Zaměřte se také např. na otázky, zda je trh charakteristický: 
- cenovou konkurencí mezi dodavateli
- regionálním, domácím či mezinárodním rozměrem aj.
Pro inovativní výsledky dílčího projektu, jejichž trh je nejednoznačný, vysvětlete způsob cesty na trh. 
Užijte současné a relevantní informace z uznávaných zdrojů, a tyto zdroje, pokud možno, uveďte.</t>
  </si>
  <si>
    <t>Spolupracujete na této problematice s někým z praxe, je o tuto technologii předběžný zájem</t>
  </si>
  <si>
    <t>Spolupráce s praxí</t>
  </si>
  <si>
    <t>2.6.</t>
  </si>
  <si>
    <t>Kód důvěrnosti údajů:</t>
  </si>
  <si>
    <t>C - Údaje jsou upraveny tak, aby byly zveřejnitelné; vlastní předmět podléhá obchodnímu tajemství</t>
  </si>
  <si>
    <t>S - Úplné a pravdivé údaje o projektu nepodléhající ochraně podle zvláštních právních předpisů</t>
  </si>
  <si>
    <t>SPOLEČENSKÉ VĚDY</t>
  </si>
  <si>
    <t>AA - Filosofie a náboženství</t>
  </si>
  <si>
    <t>AB - Dějiny</t>
  </si>
  <si>
    <t>AD - Politologie a politické vědy</t>
  </si>
  <si>
    <t>AF - Dokumentace, knihovnictví, práce s informacemi</t>
  </si>
  <si>
    <t>AG - Právní vědy</t>
  </si>
  <si>
    <t>AH - Ekonomie</t>
  </si>
  <si>
    <t>AI - Jazykověda</t>
  </si>
  <si>
    <t>AJ - Písemnictví, mas–media, audiovize</t>
  </si>
  <si>
    <t>AK - Sport a aktivity volného času</t>
  </si>
  <si>
    <t>AL - Umění, architektura, kulturní dědictví</t>
  </si>
  <si>
    <t>AM - Pedagogika a školství</t>
  </si>
  <si>
    <t>AN - Psychologie</t>
  </si>
  <si>
    <t>AO - Sociologie, demografie</t>
  </si>
  <si>
    <t>AQ - Bezpečnost a ochrana zdraví, člověk – stroj</t>
  </si>
  <si>
    <t>FYZIKA A MATEMATIKA</t>
  </si>
  <si>
    <t>BA - Obecná matematika</t>
  </si>
  <si>
    <t>BB - Aplikovaná statistika, operační výzkum</t>
  </si>
  <si>
    <t>BC - Teorie a systémy řízení</t>
  </si>
  <si>
    <t>BD - Teorie informace</t>
  </si>
  <si>
    <t>BE - Teoretická fyzika</t>
  </si>
  <si>
    <t>BF - Elementární částice a fyzika vysokých energií</t>
  </si>
  <si>
    <t>BG - Jaderná, atomová a molekulová fyzika, urychlovače</t>
  </si>
  <si>
    <t>BH - Optika, masery a lasery</t>
  </si>
  <si>
    <t>BI - Akustika a kmity</t>
  </si>
  <si>
    <t>BJ - Termodynamika</t>
  </si>
  <si>
    <t>BK - Mechanika tekutin</t>
  </si>
  <si>
    <t>BL - Fyzika plasmatu a výboje v plynech</t>
  </si>
  <si>
    <t>BM - Fyzika pevných látek a magnetismus</t>
  </si>
  <si>
    <t>BN - Astronomie a nebeská mechanika, astrofyzika</t>
  </si>
  <si>
    <t>BO - Biofyzika</t>
  </si>
  <si>
    <t>CHEMIE</t>
  </si>
  <si>
    <t>CA - Anorganická chemie</t>
  </si>
  <si>
    <t>CB - Analytická chemie, separace</t>
  </si>
  <si>
    <t>CC - Organická chemie</t>
  </si>
  <si>
    <t>CD - Makromolekulární chemie</t>
  </si>
  <si>
    <t>CE - Biochemie</t>
  </si>
  <si>
    <t>CF - Fyzikální chemie a teoretická chemie</t>
  </si>
  <si>
    <t>CG - Elektrochemie</t>
  </si>
  <si>
    <t>CH - Jaderná a kvantová chemie, fotochemie</t>
  </si>
  <si>
    <t>CI - Průmyslová chemie a chemické inženýrství</t>
  </si>
  <si>
    <t>VĚDY O ZEMI</t>
  </si>
  <si>
    <t>DA - Hydrologie a limnologie</t>
  </si>
  <si>
    <t>DB - Geologie a mineralogie</t>
  </si>
  <si>
    <t>DC - Seismologie, vulkanologie a struktura Země</t>
  </si>
  <si>
    <t>DD - Geochemie</t>
  </si>
  <si>
    <t>DE - Zemský magnetismus, geodesie, geografie</t>
  </si>
  <si>
    <t>DF - Pedologie</t>
  </si>
  <si>
    <t>DG - Vědy o atmosféře, meteorologie</t>
  </si>
  <si>
    <t>DH - Báňský průmysl včetně těžby a zpracování uhlí</t>
  </si>
  <si>
    <t>DI - Znečištění a kontrola vzduchu</t>
  </si>
  <si>
    <t>DJ - Znečištění a kontrola vody</t>
  </si>
  <si>
    <t>DK - Kontaminace a dekontaminace půdy včetně pesticidů</t>
  </si>
  <si>
    <t>DL - Jaderné odpady, radioaktivní znečištění a kontrola</t>
  </si>
  <si>
    <t>DM - Tuhý odpad a jeho kontrola, recyklace</t>
  </si>
  <si>
    <t>DN - Vliv životního prostředí na zdraví</t>
  </si>
  <si>
    <t>DO - Ochrana krajinných území</t>
  </si>
  <si>
    <t>BIOVĚDY</t>
  </si>
  <si>
    <t>EA - Morfologické obory a cytologie</t>
  </si>
  <si>
    <t>EB - Genetika a molekulární biologie</t>
  </si>
  <si>
    <t>EC - Imunologie</t>
  </si>
  <si>
    <t>ED - Fyziologie</t>
  </si>
  <si>
    <t>EE - Mikrobiologie, virologie</t>
  </si>
  <si>
    <t>EF - Botanika</t>
  </si>
  <si>
    <t>EG - Zoologie</t>
  </si>
  <si>
    <t>EH - Ekologie – společenstva</t>
  </si>
  <si>
    <t>EI - Biotechnologie a bionika</t>
  </si>
  <si>
    <t>LÉKAŘSKÉ VĚDY</t>
  </si>
  <si>
    <t>FA - Kardiovaskulární nemoci včetně kardiochirurgie</t>
  </si>
  <si>
    <t>FB - Endokrinologie, diabetologie, metabolismus, výživa</t>
  </si>
  <si>
    <t>FC - Pneumologie</t>
  </si>
  <si>
    <t>FD - Onkologie a hematologie</t>
  </si>
  <si>
    <t>FE - Ostatní obory vnitřního lékařství</t>
  </si>
  <si>
    <t>FF - ORL, oftalmologie, stomatologie</t>
  </si>
  <si>
    <t>FG - Pediatrie</t>
  </si>
  <si>
    <t>FH - Neurologie, neurochirurgie, neurovědy</t>
  </si>
  <si>
    <t>FI - Traumatologie a ortopedie</t>
  </si>
  <si>
    <t>FJ - Chirurgie včetně transplantologie</t>
  </si>
  <si>
    <t>FK - Gynekologie a porodnictví</t>
  </si>
  <si>
    <t>FL - Psychiatrie, sexuologie</t>
  </si>
  <si>
    <t>FM - Hygiena</t>
  </si>
  <si>
    <t>FN - Epidemiologie, infekční nemoci a klinická imunologie</t>
  </si>
  <si>
    <t>FO - Dermatovenerologie</t>
  </si>
  <si>
    <t>FP - Ostatní lékařské obory</t>
  </si>
  <si>
    <t>FQ - Veřejné zdravotnictví, sociální lékařství</t>
  </si>
  <si>
    <t>FR - Farmakologie a lékárnická chemie</t>
  </si>
  <si>
    <t>FS - Lékařská zařízení, přístroje a vybavení</t>
  </si>
  <si>
    <t>ZEMĚDĚLSTVÍ</t>
  </si>
  <si>
    <t>GA - Zemědělská ekonomie</t>
  </si>
  <si>
    <t>GB - Zemědělské stroje a stavby</t>
  </si>
  <si>
    <t>GC - Pěstování rostlin, osevní postupy</t>
  </si>
  <si>
    <t>GD - Hnojení, závlahy, zpracování půdy</t>
  </si>
  <si>
    <t>GE - Šlechtění rostlin</t>
  </si>
  <si>
    <t>GF - Choroby, škůdci, plevely a ochrana rostlin</t>
  </si>
  <si>
    <t>GG - Chov hospodářských zvířat</t>
  </si>
  <si>
    <t>GH - Výživa hospodářských zvířat</t>
  </si>
  <si>
    <t>GI - Šlechtění a plemenářství hospodářských zvířat</t>
  </si>
  <si>
    <t>GJ - Choroby a škůdci zvířat, veterinární medicina</t>
  </si>
  <si>
    <t>GK - Lesnictví</t>
  </si>
  <si>
    <t>GL - Rybářství</t>
  </si>
  <si>
    <t>GM - Potravinářství</t>
  </si>
  <si>
    <t>INFORMATIKA</t>
  </si>
  <si>
    <t>IN - Informatika</t>
  </si>
  <si>
    <t>PRŮMYSL</t>
  </si>
  <si>
    <t>JA - Elektronika a optoelektronika, elektrotechnika</t>
  </si>
  <si>
    <t>JB - Senzory, čidla, měření a regulace</t>
  </si>
  <si>
    <t>JC - Počítačový hardware a software</t>
  </si>
  <si>
    <t>JD - Využití počítačů, robotika a její aplikace</t>
  </si>
  <si>
    <t>JE - Nejaderná energetika, spotřeba a užití energie</t>
  </si>
  <si>
    <t>JF - Jaderná energetika</t>
  </si>
  <si>
    <t>JG - Hutnictví, kovové materiály</t>
  </si>
  <si>
    <t>JH - Keramika, žáruvzdorné materiály a skla</t>
  </si>
  <si>
    <t>JI - Kompositní materiály</t>
  </si>
  <si>
    <t>JJ - Ostatní materiály</t>
  </si>
  <si>
    <t>JK - Koroze a povrchové úpravy materiálu</t>
  </si>
  <si>
    <t>JL - Únava materiálu a lomová mechanika</t>
  </si>
  <si>
    <t>JM - Inženýrské stavitelství</t>
  </si>
  <si>
    <t>JN - Stavebnictví</t>
  </si>
  <si>
    <t>JO - Pozemní dopravní systémy a zařízení</t>
  </si>
  <si>
    <t>JP - Průmyslové procesy a zpracování</t>
  </si>
  <si>
    <t>JQ - Strojní zařízení a nástroje</t>
  </si>
  <si>
    <t>JR - Ostatní strojírenství</t>
  </si>
  <si>
    <t>JS - Řízení spolehlivosti a kvality, zkušebnictví</t>
  </si>
  <si>
    <t>JT - Pohon, motory a paliva</t>
  </si>
  <si>
    <t>JU - Aeronautika, aerodynamika, letadla</t>
  </si>
  <si>
    <t>JV - Kosmické technologie</t>
  </si>
  <si>
    <t>JW - Navigace, spojení, detekce a protiopatření</t>
  </si>
  <si>
    <t>JY - Střelné zbraně, munice, výbušniny, bojová vozidla</t>
  </si>
  <si>
    <t>VOJENSTVÍ</t>
  </si>
  <si>
    <t>KA - Vojenství</t>
  </si>
  <si>
    <t>Hlavní obor dílčího projektu, vedlejší kód, další vedlejší kód</t>
  </si>
  <si>
    <t>AV - Aplikovaný výzkum</t>
  </si>
  <si>
    <t>EV - Experimentální vývoj</t>
  </si>
  <si>
    <t>KONKURENCESCHOPNÁ EKONOMIKA ZALOŽENÁ NA ZNALOSTECH</t>
  </si>
  <si>
    <t>1.1.1 Dosáhnout nových užitných vlastností produktů s využitím nových poznatků v oblasti GPTs</t>
  </si>
  <si>
    <t>1.1.2 Zvýšit efektivnost, bezpečnost, udržitelnost a spolehlivost procesů (včetně snížení energetické a materiálové náročnosti) s využitím GPTs</t>
  </si>
  <si>
    <t>1.1.3 Zefektivnit nabízené služby i procesy v sektoru služeb s využitím GPTs</t>
  </si>
  <si>
    <t>2.1.2 Zvýšit úspornost, efektivitu a adaptabilitu ve strojírenství pro posílení globální konkurenceschopnosti v tomto odvětví</t>
  </si>
  <si>
    <t>2.1.3 Zvýšit úspornost, efektivitu a adaptabilitu v elektrotechnice, včetně IT průmyslu a služeb pro posílení globální konkurenceschopnosti v tomto odvětví</t>
  </si>
  <si>
    <t>2.1.4 Zvýšit adaptabilitu produktů prostřednictvím interdisciplinárně zaměřeného výzkumu</t>
  </si>
  <si>
    <t>2.2.1 Inovovat výrobky v odvětvích rozhodujících pro export prostřednictvím společných aktivit výrobní avýzkumné sféry</t>
  </si>
  <si>
    <t>2.2.2 Posílit konkurenceschopnost produktů a služeb prostřednictvím zvyšování jejich užitných vlastnosti</t>
  </si>
  <si>
    <t>3.1.1 Zavést komplexní přístup k bezpečnosti a spolehlivosti výrobků</t>
  </si>
  <si>
    <t>3.1.2 Zvýšit spolehlivost a bezpečnost síťových systémů prostřednictvím rozvoje a zavedení chytrých sítí</t>
  </si>
  <si>
    <t>3.2.1 Dosáhnout trvale vysokého stupně ochrany dat a zabezpečení komunikace v dynamicky se měnícím prostředí</t>
  </si>
  <si>
    <t>3.2.2 Rozšířit využití a zvýšit kvalitu automatického řízení a robotizace</t>
  </si>
  <si>
    <t>3.2.3 Zvýšit kvalitu monitoringu procesů a systémů včasné výstrahy</t>
  </si>
  <si>
    <t>3.2.4 Zvýšit bezpečnost a spolehlivost procesů s využitím simulačních prostředků a prostředků virtuální reality tak, aby bylo dosaženo významného snížení přímých i nepřímých nákladů spojených s jejich selháním</t>
  </si>
  <si>
    <t>4.1.1 Včasně identifikovat ekonomické příležitosti prostřednictvím kontinuálního monitorování a vyhodnocování globálních trendů</t>
  </si>
  <si>
    <t>UDRŽITELNOST ENERGETIKY A MATERIÁLOVÝCH ZDROJŮ</t>
  </si>
  <si>
    <t>1.1.1 Vývoj ekonomicky efektivní solární energetiky</t>
  </si>
  <si>
    <t>1.1.2 Vývoj ekonomicky efektivního využití geotermální energie</t>
  </si>
  <si>
    <t>1.1.3 Vývoj ekonomicky efektivního využití biomasy</t>
  </si>
  <si>
    <t>1.2.1 Efektivní dlouhodobé využití současných jaderných elektráren</t>
  </si>
  <si>
    <t>1.2.2 Podpora bezpečnosti jaderných zařízení</t>
  </si>
  <si>
    <t>1.2.3 Výzkum zajišťující podporu výstavby a provozu nových ekonomicky efektivních a bezpečných bloků</t>
  </si>
  <si>
    <t>1.2.4 Výzkum a vývoj palivového cyklu</t>
  </si>
  <si>
    <t>1.2.5 Ukládání radioaktivního odpadu a použitého paliva</t>
  </si>
  <si>
    <t>1.2.6. Výzkum a vývoj v oblasti reaktorů IV. generace, zejména efektivních a bezpečných rychlých reaktorů</t>
  </si>
  <si>
    <t>1.3.1 Ekonomicky efektivní a ekologická fosilní energetika a teplárenství</t>
  </si>
  <si>
    <t>1.4.1 Kapacita, spolehlivost a bezpečnost páteřních přenosových sítí elektřiny</t>
  </si>
  <si>
    <t>1.4.2 Modifikace sítí pro „demand-side management“</t>
  </si>
  <si>
    <t>1.4.3 Akumulace elektrické energie včetně využití vodní energie</t>
  </si>
  <si>
    <t>1.4.4 Bezpečnost a odolnost distribučních sítí</t>
  </si>
  <si>
    <t>1.5.1 Odběr tepla z elektráren v základním zatížení</t>
  </si>
  <si>
    <t>1.5.2 Vysokoúčinná kogenerace (trigenerace) ve zdrojích SCZT v provozech s dílčím zatížením (systémové služby)</t>
  </si>
  <si>
    <t>1.5.3 Distribuovaná kombinovaná výroba elektřiny, tepla a chladu ze všech typů zdrojů</t>
  </si>
  <si>
    <t>1.5.4 Přenos a akumulace tepla</t>
  </si>
  <si>
    <t>1.5.5 Efektivní řízení úpravy vnitřního prostředí</t>
  </si>
  <si>
    <t>1.5.6 Alternativní zdroje – využití odpadů</t>
  </si>
  <si>
    <t>1.6.1 Zvyšovat podíl kapalných biopaliv jako náhrada fosilních zdrojů</t>
  </si>
  <si>
    <t>1.6.2 Zvyšovat podíl využití elektrické energie pro pohony jako náhrada fosilních zdrojů</t>
  </si>
  <si>
    <t>1.6.3 Výhledově zavádět využití vodíku jako zdroje energie pro pohon v dopravě</t>
  </si>
  <si>
    <t>1.7.1 Systémové analýzy pro podporu vyvážené státní energetické koncepce (SEK), dalších příbuzných strategických dokumentů státu a regionálních rozvojových koncepcí s ohledem na rámec EU</t>
  </si>
  <si>
    <t>1.7.2 Integrální koncepce rozvoje municipalit a regionů s ověřováním demonstračními projekty (vazba na SET Plan – Smart Cities a Smart Regions)</t>
  </si>
  <si>
    <t>2.1.1 Energetické bilance materiálů a paliv za plnou dobu cyklu</t>
  </si>
  <si>
    <t>2.1.2 Výzkum a vývoj nových energeticky úsporných průmyslových technologií</t>
  </si>
  <si>
    <t>2.1.3 Zvyšování užitné hodnoty a trvanlivosti staveb</t>
  </si>
  <si>
    <t>2.2.1 Zapojení VaV do mezinárodních aktivit v oblasti využití jaderné fúze</t>
  </si>
  <si>
    <t>2.2.2 Nové metody a metodiky v oblasti diagnostiky pro zvyšování spolehlivosti, bezpečnosti a životnosti energetických zařízení</t>
  </si>
  <si>
    <t>2.2.3 Biotechnologie, bioinženýrství a genetika</t>
  </si>
  <si>
    <t>3.1.1 Dlouhodobá perspektiva zajištění surovin pro ekonomiku ČR</t>
  </si>
  <si>
    <t>3.1.2 Pokročilé materiály pro konkurenceschopnost</t>
  </si>
  <si>
    <t>3.1.3 Inovace a udržitelnost klasických materiálů</t>
  </si>
  <si>
    <t>3.1.4 Využití nanomateriálů a nanotechnologií</t>
  </si>
  <si>
    <t>PROSTŘEDÍ PRO KVALITNÍ ŽIVOT</t>
  </si>
  <si>
    <t>1.1.1 Zvýšení dlouhodobé efektivity zvláštní územní ochrany přírody a krajiny směřující k podpoře metapopulací ubývajících ohrožených druhů a druhů s těžištěm výskytu v biotopech člověkem vytvořených nebo silně ovlivněných</t>
  </si>
  <si>
    <t>1.1.2 Vytvoření efektivních typů opatření k udržení přirozených společenstev a přirozených biotopů druhů</t>
  </si>
  <si>
    <t>1.1.3 Zhodnocení impaktu rostlinných a živočišných invazí a vývoj nástrojů k jejich omezení</t>
  </si>
  <si>
    <t>1.1.4 Hodnocení, mapování a kategorizace ekosystémových služeb včetně vytvoření nástrojů hodnocení jejich věcné správnosti a praktické využitelnosti</t>
  </si>
  <si>
    <t>1.2.1 Snížení znečištění vod z bodových a nebodových zdrojů a udržitelné užívání vodních zdrojů</t>
  </si>
  <si>
    <t>1.3.1 Zvyšování obsahu stabilní organické hmoty a podpora funkční diverzity půdních organismů při současném zachování produkčních vlastností půd</t>
  </si>
  <si>
    <t>1.3.3 Zvyšování retenční schopnosti půd mokřadů a zavádění retenčních pásů</t>
  </si>
  <si>
    <t>1.4.1 Omezení emisí znečišťujících látek z antropogenních zdrojů</t>
  </si>
  <si>
    <t>1.4.2 Mechanismy šíření a depozice znečišťujících látek</t>
  </si>
  <si>
    <t>1.5.1 Posílení udržitelnosti zásobování nerostnými surovinami</t>
  </si>
  <si>
    <t>2.1.1 Návrh adaptačních opatření v jednotlivých sektorech hospodářství ČR a návrh nástrojů pro snižování emisí GHG</t>
  </si>
  <si>
    <t>2.2.1 Optimalizovat toky reaktivních forem dusíku a fosforu (Nr a Pr)</t>
  </si>
  <si>
    <t>2.3.1 Životní prostředí a zdraví</t>
  </si>
  <si>
    <t>3.1.1 Vytvoření koncepčních nástrojů plánování krajiny</t>
  </si>
  <si>
    <t>3.2.1 Získání prakticky využitelných poznatků pro efektivní zemědělskou produkci v ekologicky a ekonomicky dlouhodobě udržitelných systémech hospodaření na půdě</t>
  </si>
  <si>
    <t>3.3.1 Návrh moderních metod a systémů budování a provozu inteligentních lidských sídel s minimálními dopady na životní prostředí</t>
  </si>
  <si>
    <t>4.1.1 Technologie a výrobky zvyšující celkovou účinnost využití primárních zdrojů</t>
  </si>
  <si>
    <t>4.2.1 Získat kvalitativně nové primární produkty využitím biotechnologických metod</t>
  </si>
  <si>
    <t>4.2.2 Připravit biotechnologické postupy pro komplexní bezodpadové využití biomasy</t>
  </si>
  <si>
    <t>4.3.1 Nové recyklační technologie, jejichž výstupem jsou látky srovnatelné kvalitou s výchozími surovinami</t>
  </si>
  <si>
    <t>4.3.2 Nové efektivní postupy energetického využití odpadů s minimalizací negativních dopadů na ŽP</t>
  </si>
  <si>
    <t>4.4.1 Zvýšení efektivnosti sanačních technologií a zavedení nových metod sanace</t>
  </si>
  <si>
    <t>4.5.1 Technologie pro minimalizaci rizik POPs, toxických kovů, hormonálních disruptorů, residuí léčiv a pesticidů a dalších polutantů na zdraví člověka a živých organismů</t>
  </si>
  <si>
    <t>4.5.2 Technologie pro náhradu rizikových látek, které podléhají legislativě REACH a náhrada nebezpečných látek méně škodlivými</t>
  </si>
  <si>
    <t>5.1.1 Vyvinout účinné postupy ke změně spotřebního chování ve směru minimalizace dopadů spotřeby na stabilní fungování přírodních zdrojů a ekosystémové služby</t>
  </si>
  <si>
    <t>5.2.1 Navrhnout inovativní nástroje ochrany životního prostředí s cílem minimalizovat náklady jejich fungování</t>
  </si>
  <si>
    <t>SOCIÁLNÍ A KULTURNÍ VÝZVY</t>
  </si>
  <si>
    <t>1.1.1 Realizace komplexní podpory aktivního stárnutí</t>
  </si>
  <si>
    <t>1.1.2 Zlepšení reprodukčního potenciálu populace zvýšením hodnoty rodiny ve společnosti a zefektivněním podpory porodnosti</t>
  </si>
  <si>
    <t>1.1.3 Predikce a vyhodnocení důsledků výrazných populačních výkyvů a prostorových nerovností</t>
  </si>
  <si>
    <t>1.2.1 Prevence vzniku deprivace, exkluze a segregace</t>
  </si>
  <si>
    <t>1.2.2 Zmírnění rozsahu a hloubky exkluze, marginalizace a stigmatizace</t>
  </si>
  <si>
    <t>1.3.1 Zlepšení rovnosti podmínek v přístupu ke vzdělání, na trh práce, k bydlení, zdravotnímu zabezpečení a službám</t>
  </si>
  <si>
    <t>1.4.1 Efektivnější využití potenciálu migrace</t>
  </si>
  <si>
    <t>1.4.2 Posílení teritoriální soudržnosti</t>
  </si>
  <si>
    <t>2.1.1 Legitimní politický systém</t>
  </si>
  <si>
    <t>2.1.2 Legitimní právní systém</t>
  </si>
  <si>
    <t>2.1.3 Legitimní sociálně-ekonomický systém</t>
  </si>
  <si>
    <t>2.2.1 Funkční a efektivní veřejné politiky a správa</t>
  </si>
  <si>
    <t>3.1.1 Proměna základních etických principů života ve společnosti</t>
  </si>
  <si>
    <t>3.1.2 Filosofická a sociologická reflexe vlivu médií na proměnu lidského života a formování společnosti</t>
  </si>
  <si>
    <t>3.2.1 Znalosti historie jako předpoklad uchovávání a pěstování národní, regionální a lokální identity, paměti a tradice v národním kontextu</t>
  </si>
  <si>
    <t>3.2.2 Zkoumání jazyka a literatury jako nástrojů pro uchovávání identity</t>
  </si>
  <si>
    <t>3.2.3 Tvořivá historická a teoretická reflexe umělecké tvorby</t>
  </si>
  <si>
    <t>3.3.1 Aktivní ochrana kulturního dědictví</t>
  </si>
  <si>
    <t>3.3.2 Recepce kulturního dědictví jako prostředku národního sebeuvědomění a státní reprezentace</t>
  </si>
  <si>
    <t>3.4.1 Reflexe role náboženství v současné české společnosti a v globálním kontextu</t>
  </si>
  <si>
    <t>4.1.1 Stanovit nové vzdělávací a výchovné cíle</t>
  </si>
  <si>
    <t>4.1.2 Ustavit plně funkční systém celoživotního vzdělávání</t>
  </si>
  <si>
    <t>4.2.1 Politika zaměstnanosti zvyšující kompetence pracovní síly a rozšiřující absorpční kapacitu trhu práce</t>
  </si>
  <si>
    <t>4.3.1 Efektivní fungování nadresortního systému ochrany a podpory zdraví populace</t>
  </si>
  <si>
    <t>5.1.1 Analýza účinků vědění v sociálním systému ČR</t>
  </si>
  <si>
    <t>5.2.1 Adaptace na nové technologie</t>
  </si>
  <si>
    <t>ZDRAVÁ POPULACE</t>
  </si>
  <si>
    <t>1.1.1 Etiologie a patofyziologie inzulínové rezistence</t>
  </si>
  <si>
    <t>1.1.2 Etiologie a patogeneze imunitně zprostředkovaných endokrinních chorob</t>
  </si>
  <si>
    <t>1.1.3 Patogeneze a léčba komplikací diabetu</t>
  </si>
  <si>
    <t>1.2.1 Objasnění etiologických faktorů a patofyziologických dějů ovlivňujících vznik a průběh kardiovaskulárních (KVO) a cerebrovaskulárních onemocnění (CVO)</t>
  </si>
  <si>
    <t>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</si>
  <si>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1.3.1 Nádorová biologie ve vztahu k diagnostickým a terapeutickým cílům</t>
  </si>
  <si>
    <t>1.3.2 Analýza vztahů hostitel-nádor jako prostředek individualizace diagnostiky a léčby</t>
  </si>
  <si>
    <t>1.4.1 Psychická a neurologická onemocnění</t>
  </si>
  <si>
    <t>1.4.2 Diagnostika onemocnění nervové soustavy8</t>
  </si>
  <si>
    <t>1.4.3 Vyšší efektivita léčebných postupů u onemocnění nervové soustavy</t>
  </si>
  <si>
    <t>1.4.4 Zajištění kvality života u pacientů s onemocněním nervové soustavy</t>
  </si>
  <si>
    <t>1.5.1 Etiologie a patogeneze degenerativních a metabolických onemocnění pohybového aparátu</t>
  </si>
  <si>
    <t>1.5.2 Definování rizikových faktorů vzniku alergických onemocnění a identifikace nových cílů k cílené léčbě těchto chorob</t>
  </si>
  <si>
    <t>1.6.1 Etiologie a terapie významných infekčních onemocnění</t>
  </si>
  <si>
    <t>2.1.1 Prohloubení znalostí v oblasti -omických a vysokokapacitních metod</t>
  </si>
  <si>
    <t>2.1.2 Nové technologie IVD</t>
  </si>
  <si>
    <t>2.2.1 Nové nízkomolekulární sloučeniny</t>
  </si>
  <si>
    <t>2.2.2 Identifikace nových terapeutických cílů, nové metody a postupy pro biologické testování</t>
  </si>
  <si>
    <t>2.3.1 Nové vakcíny pro prevenci a léčbu nemocí a závislostí</t>
  </si>
  <si>
    <t>2.4.1 Vývoj nových nosičů pro řízené uvolňování a transport léčiv</t>
  </si>
  <si>
    <t>2.4.2 Systémy pro překonávání biologických bariér a chemorezistentních onemocnění</t>
  </si>
  <si>
    <t>2.5.1 Zdroje pro buněčnou a tkáňovou terapii</t>
  </si>
  <si>
    <t>2.5.2 Metody pro diferenciaci a genovou modifikaci buněk/tkání</t>
  </si>
  <si>
    <t>2.5.3 Biomateriály</t>
  </si>
  <si>
    <t>2.6.1 Elektrické a magnetické mapování a stimulace</t>
  </si>
  <si>
    <t>2.6.2 Endovaskulární postupy</t>
  </si>
  <si>
    <t>2.6.3 Navigační a robotické systémy, neurostimulátory. Zpřesnění a kontrola invazivních technik</t>
  </si>
  <si>
    <t>2.7.1 Chirurgické postupy a transplantace</t>
  </si>
  <si>
    <t>2.7.2 Neinvazivní léčba</t>
  </si>
  <si>
    <t>3.1.1 Zhodnocení vlivu preventivních opatření na vznik nejčastějších metabolických poruch</t>
  </si>
  <si>
    <t>3.2.1 Populační studie: data o onemocněních</t>
  </si>
  <si>
    <t>3.2.2 Populační intervence, zhodnocení vlivu preventivních opatření</t>
  </si>
  <si>
    <t>3.3.1 Skríning a prevence výskytu nádorů</t>
  </si>
  <si>
    <t>3.3.2 Identifikace rizikových faktorů a jedinců v populacích</t>
  </si>
  <si>
    <t>3.4.1 Populační studie: data o onemocněních</t>
  </si>
  <si>
    <t>3.4.2 Populační intervence, zhodnocení vlivu preventivních opatření</t>
  </si>
  <si>
    <t>3.5.1 Epidemiologie degenerativních a metabolických onemocnění pohybového aparátu</t>
  </si>
  <si>
    <t>3.6.1 Vazby</t>
  </si>
  <si>
    <t>3.6.2 Společenský dopad</t>
  </si>
  <si>
    <t>3.7.1 Epidemiologie infekčních nemocí</t>
  </si>
  <si>
    <t>3.7.2 Tuzemské a importované potraviny jako zdroj infekcí</t>
  </si>
  <si>
    <t>BEZPEČNÁ SPOLEČNOST</t>
  </si>
  <si>
    <t>1.1.1 Podpora opatření a úkolů ochrany obyvatelstva</t>
  </si>
  <si>
    <t>1.1.2 Zdokonalování služeb a prostředků ochrany</t>
  </si>
  <si>
    <t>1.1.3 Bezpečnost měst a obcí, informování, vzdělávání a motivace občanů</t>
  </si>
  <si>
    <t>1.2.1 Vytváření účinných metod analýzy druhů a rozšíření kriminality a implementace efektivních nástrojů jejího potlačování</t>
  </si>
  <si>
    <t>1.2.2 Minimalizace kybernetické kriminality a zneužívání informací</t>
  </si>
  <si>
    <t>2.1.1 Rozvoj alternativních a nouzových krizových procesů</t>
  </si>
  <si>
    <t>2.1.2 Zvyšování odolnosti KI</t>
  </si>
  <si>
    <t>2.1.3 Zajištění a rozvoj interoperability KI</t>
  </si>
  <si>
    <t>2.1.4 Účinná detekce a identifikace hrozeb</t>
  </si>
  <si>
    <t>2.1.5 Rozvoj ICT, telematiky a kybernetické ochrany KI</t>
  </si>
  <si>
    <t>2.2.1 Vzájemné závislosti systémů KI</t>
  </si>
  <si>
    <t>2.2.2 Informační podpora pro detekci možných nepříznivých ovlivnění</t>
  </si>
  <si>
    <t>3.1.1 Vyhodnocení efektivity strategických řídicích a hodnotících dokumentů v oblasti bezpečnosti</t>
  </si>
  <si>
    <t>3.1.2 Podpora adaptability bezpečnostního systému ČR na změny v bezpečnostním prostředí a vznikající nové bezpečnostní hrozby</t>
  </si>
  <si>
    <t>3.2.1 Analýza bezpečnostních hrozeb a tvorba scénářů vývoje bezpečnostní situace ve světě, Evropě a ČR</t>
  </si>
  <si>
    <t>3.2.2 Podpora specifických oblastí bezpečnosti</t>
  </si>
  <si>
    <t>3.3.1 Zlepšení systémů získávání a třídění bezpečnostních informací</t>
  </si>
  <si>
    <t>3.3.2 Analýza bezpečnostních informací</t>
  </si>
  <si>
    <t>3.3.3 Zdokonalování účinnosti bezpečnostního systému a krizového řízení</t>
  </si>
  <si>
    <t>3.3.4 Zdokonalení systémů pro podporu obnovy</t>
  </si>
  <si>
    <t>3.4.1 Legislativní postupy a opatření v případě ohrožení vnitřní bezpečnosti státu, mimořádných přírodních a antropogenních událostí a krizových situací</t>
  </si>
  <si>
    <t>4.1.1 Vývoj nových zbraňových a obranných systémů</t>
  </si>
  <si>
    <t>4.1.2 Příprava, mobilita a udržitelnost sil</t>
  </si>
  <si>
    <t>4.1.3 Podpora velení a řízení</t>
  </si>
  <si>
    <t>4.1.4 Rozvoj komunikačních a informačních systémů a kybernetická obrana</t>
  </si>
  <si>
    <t>ROSTLINNÁ A ŽIVOČIŠNÁ VÝROBA, MYSLIVOST A SOUVISEJÍCÍ ČINNOSTI</t>
  </si>
  <si>
    <t>PĚSTOVÁNÍ PLODIN JINÝCH NEŽ TRVALÝCH</t>
  </si>
  <si>
    <t>PĚSTOVÁNÍ OBILOVIN (KROMĚ RÝŽE), LUŠTĚNIN A OLEJNATÝCH SEMEN</t>
  </si>
  <si>
    <t>PĚSTOVÁNÍ RÝŽE</t>
  </si>
  <si>
    <t>PĚSTOVÁNÍ ZELENINY A MELOUNŮ, KOŘENŮ A HLÍZ</t>
  </si>
  <si>
    <t>PĚSTOVÁNÍ CUKROVÉ TŘTINY</t>
  </si>
  <si>
    <t>PĚSTOVÁNÍ TABÁKU</t>
  </si>
  <si>
    <t>PĚSTOVÁNÍ PŘADNÝCH ROSTLIN</t>
  </si>
  <si>
    <t>PĚSTOVÁNÍ OSTATNÍCH PLODIN JINÝCH NEŽ TRVALÝCH</t>
  </si>
  <si>
    <t>PĚSTOVÁNÍ TRVALÝCH PLODIN</t>
  </si>
  <si>
    <t>PĚSTOVÁNÍ VINNÝCH HROZNŮ</t>
  </si>
  <si>
    <t>PĚSTOVÁNÍ TROPICKÉHO A SUBTROPICKÉHO OVOCE</t>
  </si>
  <si>
    <t>PĚSTOVÁNÍ CITRUSOVÝCH PLODŮ</t>
  </si>
  <si>
    <t>PĚSTOVÁNÍ JÁDROVÉHO A PECKOVÉHO OVOCE</t>
  </si>
  <si>
    <t>PĚSTOVÁNÍ OSTATNÍHO STROMOVÉHO A KEŘOVÉHO OVOCE A OŘECHŮ</t>
  </si>
  <si>
    <t>PĚSTOVÁNÍ OLEJNATÝCH PLODŮ</t>
  </si>
  <si>
    <t>PĚSTOVÁNÍ ROSTLIN PRO VÝROBU NÁPOJŮ</t>
  </si>
  <si>
    <t>PĚSTOVÁNÍ KOŘENÍ, AROMATICKÝCH, LÉČIVÝCH A FARMACEUTICKÝCH ROSTLIN</t>
  </si>
  <si>
    <t>PĚSTOVÁNÍ OSTATNÍCH TRVALÝCH PLODIN</t>
  </si>
  <si>
    <t>MNOŽENÍ ROSTLIN</t>
  </si>
  <si>
    <t>ŽIVOČIŠNÁ VÝROBA</t>
  </si>
  <si>
    <t>CHOV MLÉČNÉHO SKOTU</t>
  </si>
  <si>
    <t>CHOV JINÉHO SKOTU</t>
  </si>
  <si>
    <t>CHOV KONÍ A JINÝCH KOŇOVITÝCH</t>
  </si>
  <si>
    <t>CHOV VELBLOUDŮ A VELBLOUDOVITÝCH</t>
  </si>
  <si>
    <t>CHOV OVCÍ A KOZ</t>
  </si>
  <si>
    <t>CHOV PRASAT</t>
  </si>
  <si>
    <t>CHOV DRŮBEŽE</t>
  </si>
  <si>
    <t>CHOV OSTATNÍCH ZVÍŘAT</t>
  </si>
  <si>
    <t>CHOV DROBNÝCH HOSPODÁŘSKÝCH ZVÍŘAT</t>
  </si>
  <si>
    <t>CHOV KOŽEŠINOVÝCH ZVÍŘAT</t>
  </si>
  <si>
    <t>CHOV ZVÍŘAT PRO ZÁJMOVÝ CHOV</t>
  </si>
  <si>
    <t>CHOV OSTATNÍCH ZVÍŘAT J. N.</t>
  </si>
  <si>
    <t>SMÍŠENÉ HOSPODÁŘSTVÍ</t>
  </si>
  <si>
    <t>PODPŮRNÉ ČINNOSTI PRO ZEMĚDĚLSTVÍ A POSKLIZŇOVÉ ČINNOSTI</t>
  </si>
  <si>
    <t>PODPŮRNÉ ČINNOSTI PRO ROSTLINNOU VÝROBU</t>
  </si>
  <si>
    <t>PODPŮRNÉ ČINNOSTI PRO ŽIVOČIŠNOU VÝROBU</t>
  </si>
  <si>
    <t>POSKLIZŇOVÉ ČINNOSTI</t>
  </si>
  <si>
    <t>ZPRACOVÁNÍ OSIVA PRO ÚČELY MNOŽENÍ</t>
  </si>
  <si>
    <t>LOV A ODCHYT DIVOKÝCH ZVÍŘAT A SOUVISEJÍCÍ ČINNOSTI</t>
  </si>
  <si>
    <t>LESNICTVÍ A TĚŽBA DŘEVA</t>
  </si>
  <si>
    <t>LESNÍ HOSPODÁŘSTVÍ A JINÉ ČINNOSTI V OBLASTI LESNICTVÍ</t>
  </si>
  <si>
    <t>TĚŽBA DŘEVA</t>
  </si>
  <si>
    <t>SBĚR A ZÍSKÁVÁNÍ VOLNĚ ROSTOUCÍCH PLODŮ A MATERIÁLŮ, KROMĚ DŘEVA</t>
  </si>
  <si>
    <t>PODPŮRNÉ ČINNOSTI PRO LESNICTVÍ</t>
  </si>
  <si>
    <t>RYBOLOV A AKVAKULTURA</t>
  </si>
  <si>
    <t>RYBOLOV</t>
  </si>
  <si>
    <t>MOŘSKÝ RYBOLOV</t>
  </si>
  <si>
    <t>SLADKOVODNÍ RYBOLOV</t>
  </si>
  <si>
    <t>AKVAKULTURA</t>
  </si>
  <si>
    <t>MOŘSKÁ AKVAKULTURA</t>
  </si>
  <si>
    <t>SLADKOVODNÍ AKVAKULTURA</t>
  </si>
  <si>
    <t>TĚŽBA A ÚPRAVA ČERNÉHO A HNĚDÉHO UHLÍ</t>
  </si>
  <si>
    <t>TĚŽBA A ÚPRAVA ČERNÉHO UHLÍ</t>
  </si>
  <si>
    <t>TĚŽBA ČERNÉHO UHLÍ</t>
  </si>
  <si>
    <t>ÚPRAVA ČERNÉHO UHLÍ</t>
  </si>
  <si>
    <t>TĚŽBA A ÚPRAVA HNĚDÉHO UHLÍ</t>
  </si>
  <si>
    <t>TĚŽBA HNĚDÉHO UHLÍ, KROMĚ LIGNITU</t>
  </si>
  <si>
    <t>ÚPRAVA HNĚDÉHO UHLÍ, KROMĚ LIGNITU</t>
  </si>
  <si>
    <t>TĚŽBA LIGNITU</t>
  </si>
  <si>
    <t>ÚPRAVA LIGNITU</t>
  </si>
  <si>
    <t>TĚŽBA ROPY A ZEMNÍHO PLYNU</t>
  </si>
  <si>
    <t>TĚŽBA ROPY</t>
  </si>
  <si>
    <t>TĚŽBA ZEMNÍHO PLYNU</t>
  </si>
  <si>
    <t>TĚŽBA A ÚPRAVA RUD</t>
  </si>
  <si>
    <t>TĚŽBA A ÚPRAVA ŽELEZNÝCH RUD</t>
  </si>
  <si>
    <t>TĚŽBA ŽELEZNÝCH RUD</t>
  </si>
  <si>
    <t>ÚPRAVA ŽELEZNÝCH RUD</t>
  </si>
  <si>
    <t>TĚŽBA A ÚPRAVA NEŽELEZNÝCH RUD</t>
  </si>
  <si>
    <t>TĚŽBA A ÚPRAVA URANOVÝCH A THORIOVÝCH RUD</t>
  </si>
  <si>
    <t>TĚŽBA URANOVÝCH A THORIOVÝCH RUD</t>
  </si>
  <si>
    <t>ÚPRAVA URANOVÝCH A THORIOVÝCH RUD</t>
  </si>
  <si>
    <t>TĚŽBA A ÚPRAVA OSTATNÍCH NEŽELEZNÝCH RUD</t>
  </si>
  <si>
    <t>TĚŽBA OSTATNÍCH NEŽELEZNÝCH RUD</t>
  </si>
  <si>
    <t>ÚPRAVA OSTATNÍCH NEŽELEZNÝCH RUD</t>
  </si>
  <si>
    <t>OSTATNÍ TĚŽBA A DOBÝVÁNÍ</t>
  </si>
  <si>
    <t>DOBÝVÁNÍ KAMENE, PÍSKŮ A JÍLŮ</t>
  </si>
  <si>
    <t>DOBÝVÁNÍ KAMENE PRO VÝTVARNÉ NEBO STAVEBNÍ ÚČELY, VÁPENCE, SÁDROVCE, KŘÍDY A BŘIDLICE</t>
  </si>
  <si>
    <t>PROVOZ PÍSKOVEN A ŠTĚRKOPÍSKOVEN; TĚŽBA JÍLŮ A KAOLINU</t>
  </si>
  <si>
    <t>TĚŽBA A DOBÝVÁNÍ J. N.</t>
  </si>
  <si>
    <t>TĚŽBA CHEMICKÝCH MINERÁLŮ A MINERÁLŮ PRO VÝROBU HNOJIV</t>
  </si>
  <si>
    <t>TĚŽBA RAŠELINY</t>
  </si>
  <si>
    <t>TĚŽBA SOLI</t>
  </si>
  <si>
    <t>OSTATNÍ TĚŽBA A DOBÝVÁNÍ J. N.</t>
  </si>
  <si>
    <t>PODPŮRNÉ ČINNOSTI PŘI TĚŽBĚ</t>
  </si>
  <si>
    <t>PODPŮRNÉ ČINNOSTI PŘI TĚŽBĚ ROPY A ZEMNÍHO PLYNU</t>
  </si>
  <si>
    <t>PODPŮRNÉ ČINNOSTI PŘI OSTATNÍ TĚŽBĚ A DOBÝVÁNÍ</t>
  </si>
  <si>
    <t>VÝROBA POTRAVINÁŘSKÝCH VÝROBKŮ</t>
  </si>
  <si>
    <t>ZPRACOVÁNÍ A KONZERVOVÁNÍ MASA A VÝROBA MASNÝCH VÝROBKŮ</t>
  </si>
  <si>
    <t>ZPRACOVÁNÍ A KONZERVOVÁNÍ MASA, KROMĚ DRŮBEŽÍHO</t>
  </si>
  <si>
    <t>ZPRACOVÁNÍ A KONZERVOVÁNÍ DRŮBEŽÍHO MASA</t>
  </si>
  <si>
    <t>VÝROBA MASNÝCH VÝROBKŮ A VÝROBKŮ Z DRŮBEŽÍHO MASA</t>
  </si>
  <si>
    <t>ZPRACOVÁNÍ A KONZERVOVÁNÍ RYB, KORÝŠŮ A MĚKKÝŠŮ</t>
  </si>
  <si>
    <t>ZPRACOVÁNÍ A KONZERVOVÁNÍ OVOCE A ZELENINY</t>
  </si>
  <si>
    <t>ZPRACOVÁNÍ A KONZERVOVÁNÍ BRAMBOR</t>
  </si>
  <si>
    <t>VÝROBA OVOCNÝCH A ZELENINOVÝCH ŠŤÁV</t>
  </si>
  <si>
    <t>OSTATNÍ ZPRACOVÁNÍ A KONZERVOVÁNÍ OVOCE A ZELENINY</t>
  </si>
  <si>
    <t>VÝROBA ROSTLINNÝCH A ŽIVOČIŠNÝCH OLEJŮ A TUKŮ</t>
  </si>
  <si>
    <t>VÝROBA OLEJŮ A TUKŮ</t>
  </si>
  <si>
    <t>VÝROBA MARGARÍNU A PODOBNÝCH JEDLÝCH TUKŮ</t>
  </si>
  <si>
    <t>VÝROBA MLÉČNÝCH VÝROBKŮ</t>
  </si>
  <si>
    <t>ZPRACOVÁNÍ MLÉKA, VÝROBA MLÉČNÝCH VÝROBKŮ A SÝRŮ</t>
  </si>
  <si>
    <t>VÝROBA ZMRZLINY</t>
  </si>
  <si>
    <t>VÝROBA MLÝNSKÝCH A ŠKROBÁRENSKÝCH VÝROBKŮ</t>
  </si>
  <si>
    <t>VÝROBA MLÝNSKÝCH VÝROBKŮ</t>
  </si>
  <si>
    <t>VÝROBA ŠKROBÁRENSKÝCH VÝROBKŮ</t>
  </si>
  <si>
    <t>VÝROBA PEKAŘSKÝCH, CUKRÁŘSKÝCH A JINÝCH MOUČNÝCH VÝROBKŮ</t>
  </si>
  <si>
    <t>VÝROBA PEKAŘSKÝCH A CUKRÁŘSKÝCH VÝROBKŮ, KROMĚ TRVANLIVÝCH</t>
  </si>
  <si>
    <t>VÝROBA SUCHARŮ A SUŠENEK; VÝROBA TRVANLIVÝCH CUKRÁŘSKÝCH VÝROBKŮ</t>
  </si>
  <si>
    <t>VÝROBA MAKARONŮ, NUDLÍ, KUSKUSU A PODOBNÝCH MOUČNÝCH VÝROBKŮ</t>
  </si>
  <si>
    <t>VÝROBA OSTATNÍCH POTRAVINÁŘSKÝCH VÝROBKŮ</t>
  </si>
  <si>
    <t>VÝROBA CUKRU</t>
  </si>
  <si>
    <t>VÝROBA KAKAA, ČOKOLÁDY A CUKROVINEK</t>
  </si>
  <si>
    <t>ZPRACOVÁNÍ ČAJE A KÁVY</t>
  </si>
  <si>
    <t>VÝROBA KOŘENÍ A AROMATICKÝCH VÝTAŽKŮ</t>
  </si>
  <si>
    <t>VÝROBA HOTOVÝCH POKRMŮ</t>
  </si>
  <si>
    <t>VÝROBA HOMOGENIZOVANÝCH POTRAVINÁŘSKÝCH PŘÍPRAVKŮ A DIETNÍCH POTRAVIN</t>
  </si>
  <si>
    <t>VÝROBA OSTATNÍCH POTRAVINÁŘSKÝCH VÝROBKŮ J. N.</t>
  </si>
  <si>
    <t>VÝROBA PRŮMYSLOVÝCH KRMIV</t>
  </si>
  <si>
    <t>VÝROBA PRŮMYSLOVÝCH KRMIV PRO HOSPODÁŘSKÁ ZVÍŘATA</t>
  </si>
  <si>
    <t>VÝROBA PRŮMYSLOVÝCH KRMIV PRO ZVÍŘATA V ZÁJMOVÉM CHOVU</t>
  </si>
  <si>
    <t>VÝROBA NÁPOJŮ</t>
  </si>
  <si>
    <t>DESTILACE, REKTIFIKACE A MÍCHÁNÍ LIHOVIN</t>
  </si>
  <si>
    <t>VÝROBA VÍNA Z VINNÝCH HROZNŮ</t>
  </si>
  <si>
    <t>VÝROBA JABLEČNÉHO VÍNA A JINÝCH OVOCNÝCH VÍN</t>
  </si>
  <si>
    <t>VÝROBA OSTATNÍCH NEDESTILOVANÝCH KVAŠENÝCH NÁPOJŮ</t>
  </si>
  <si>
    <t>VÝROBA PIVA</t>
  </si>
  <si>
    <t>VÝROBA SLADU</t>
  </si>
  <si>
    <t>VÝROBA NEALKOHOLICKÝCH NÁPOJŮ; STÁČENÍ MINERÁLNÍCH A OSTATNÍCH VOD DO LAHVÍ</t>
  </si>
  <si>
    <t>VÝROBA TABÁKOVÝCH VÝROBKŮ</t>
  </si>
  <si>
    <t>VÝROBA TEXTILIÍ</t>
  </si>
  <si>
    <t>ÚPRAVA A SPŘÁDÁNÍ TEXTILNÍCH VLÁKEN A PŘÍZE</t>
  </si>
  <si>
    <t>TKANÍ TEXTILIÍ</t>
  </si>
  <si>
    <t>KONEČNÁ ÚPRAVA TEXTILIÍ</t>
  </si>
  <si>
    <t>VÝROBA OSTATNÍCH TEXTILIÍ</t>
  </si>
  <si>
    <t>VÝROBA PLETENÝCH A HÁČKOVANÝCH MATERIÁLŮ</t>
  </si>
  <si>
    <t>VÝROBA KONFEKČNÍCH TEXTILNÍCH VÝROBKŮ, KROMĚ ODĚVŮ</t>
  </si>
  <si>
    <t>VÝROBA KOBERCŮ A KOBERCOVÝCH PŘEDLOŽEK</t>
  </si>
  <si>
    <t>VÝROBA LAN, PROVAZŮ A SÍŤOVANÝCH VÝROBKŮ</t>
  </si>
  <si>
    <t>VÝROBA NETKANÝCH TEXTILIÍ A VÝROBKŮ Z NICH, KROMĚ ODĚVŮ</t>
  </si>
  <si>
    <t>VÝROBA OSTATNÍCH TECHNICKÝCH A PRŮMYSLOVÝCH TEXTILIÍ</t>
  </si>
  <si>
    <t>VÝROBA OSTATNÍCH TEXTILIÍ J. N.</t>
  </si>
  <si>
    <t>VÝROBA ODĚVŮ</t>
  </si>
  <si>
    <t>VÝROBA ODĚVŮ, KROMĚ KOŽEŠINOVÝCH VÝROBKŮ</t>
  </si>
  <si>
    <t>VÝROBA KOŽENÝCH ODĚVŮ</t>
  </si>
  <si>
    <t>VÝROBA PRACOVNÍCH ODĚVŮ</t>
  </si>
  <si>
    <t>VÝROBA OSTATNÍCH SVRCHNÍCH ODĚVŮ</t>
  </si>
  <si>
    <t>VÝROBA OSOBNÍHO PRÁDLA</t>
  </si>
  <si>
    <t>VÝROBA OSTATNÍCH ODĚVŮ A ODĚVNÍCH DOPLŇKŮ</t>
  </si>
  <si>
    <t>VÝROBA KOŽEŠINOVÝCH VÝROBKŮ</t>
  </si>
  <si>
    <t>VÝROBA PLETENÝCH A HÁČKOVANÝCH ODĚVŮ</t>
  </si>
  <si>
    <t>VÝROBA PLETENÝCH A HÁČKOVANÝCH PUNČOCHOVÝCH VÝROBKŮ</t>
  </si>
  <si>
    <t>VÝROBA OSTATNÍCH PLETENÝCH A HÁČKOVANÝCH ODĚVŮ</t>
  </si>
  <si>
    <t>VÝROBA USNÍ A SOUVISEJÍCÍCH VÝROBKŮ</t>
  </si>
  <si>
    <t>ČINĚNÍ A ÚPRAVA USNÍ (VYČINĚNÝCH KŮŽÍ); ZPRACOVÁNÍ A BARVENÍ KOŽEŠIN; VÝROBA BRAŠNÁŘSKÝCH, SEDLÁŘSKÝCH A PODOBNÝCH VÝROBKŮ</t>
  </si>
  <si>
    <t>ČINĚNÍ A ÚPRAVA USNÍ (VYČINĚNÝCH KŮŽÍ); ZPRACOVÁNÍ A BARVENÍ KOŽEŠIN</t>
  </si>
  <si>
    <t>VÝROBA BRAŠNÁŘSKÝCH, SEDLÁŘSKÝCH A PODOBNÝCH VÝROBKŮ</t>
  </si>
  <si>
    <t>VÝROBA OBUVI</t>
  </si>
  <si>
    <t>VÝROBA OBUVI S USŇOVÝM SVRŠKEM</t>
  </si>
  <si>
    <t>VÝROBA OBUVI Z OSTATNÍCH MATERIÁLŮ</t>
  </si>
  <si>
    <t>ZPRACOVÁNÍ DŘEVA, VÝROBA DŘEVĚNÝCH, KORKOVÝCH, PROUTĚNÝCH A SLAMĚNÝCH VÝROBKŮ, KROMĚ NÁBYTKU</t>
  </si>
  <si>
    <t>VÝROBA PILAŘSKÁ A IMPREGNACE DŘEVA</t>
  </si>
  <si>
    <t>VÝROBA DŘEVĚNÝCH, KORKOVÝCH, PROUTĚNÝCH A SLAMĚNÝCH VÝROBKŮ, KROMĚ NÁBYTKU</t>
  </si>
  <si>
    <t>VÝROBA DÝH A DESEK NA BÁZI DŘEVA</t>
  </si>
  <si>
    <t>VÝROBA SESTAVENÝCH PARKETOVÝCH PODLAH</t>
  </si>
  <si>
    <t>VÝROBA OSTATNÍCH VÝROBKŮ STAVEBNÍHO TRUHLÁŘSTVÍ A TESAŘSTVÍ</t>
  </si>
  <si>
    <t>VÝROBA DŘEVĚNÝCH OBALŮ</t>
  </si>
  <si>
    <t>VÝROBA OSTATNÍCH DŘEVĚNÝCH, KORKOVÝCH, PROUTĚNÝCH A SLAMĚNÝCH VÝROBKŮ, KROMĚ NÁBYTKU</t>
  </si>
  <si>
    <t>VÝROBA PAPÍRU A VÝROBKŮ Z PAPÍRU</t>
  </si>
  <si>
    <t>VÝROBA BUNIČINY, PAPÍRU A LEPENKY</t>
  </si>
  <si>
    <t>VÝROBA BUNIČINY</t>
  </si>
  <si>
    <t>VÝROBA CHEMICKÝCH BUNIČIN</t>
  </si>
  <si>
    <t>VÝROBA MECHANICKÝCH VLÁKNIN</t>
  </si>
  <si>
    <t>VÝROBA OSTATNÍCH PAPÍRENSKÝCH VLÁKNIN</t>
  </si>
  <si>
    <t>VÝROBA PAPÍRU A LEPENKY</t>
  </si>
  <si>
    <t>VÝROBA VÝROBKŮ Z PAPÍRU A LEPENKY</t>
  </si>
  <si>
    <t>VÝROBA VLNITÉHO PAPÍRU A LEPENKY, PAPÍROVÝCH A LEPENKOVÝCH OBALŮ</t>
  </si>
  <si>
    <t>VÝROBA DOMÁCÍCH POTŘEB, HYGIENICKÝCH A TOALETNÍCH VÝROBKŮ Z PAPÍRU</t>
  </si>
  <si>
    <t>VÝROBA KANCELÁŘSKÝCH POTŘEB Z PAPÍRU</t>
  </si>
  <si>
    <t>VÝROBA TAPET</t>
  </si>
  <si>
    <t>VÝROBA OSTATNÍCH VÝROBKŮ Z PAPÍRU A LEPENKY</t>
  </si>
  <si>
    <t>TISK A ROZMNOŽOVÁNÍ NAHRANÝCH NOSIČŮ</t>
  </si>
  <si>
    <t>TISK A ČINNOSTI SOUVISEJÍCÍ S TISKEM</t>
  </si>
  <si>
    <t>TISK NOVIN</t>
  </si>
  <si>
    <t>TISK OSTATNÍ, KROMĚ NOVIN</t>
  </si>
  <si>
    <t>PŘÍPRAVA TISKU A DIGITÁLNÍCH DAT</t>
  </si>
  <si>
    <t>VÁZÁNÍ A SOUVISEJÍCÍ ČINNOSTI</t>
  </si>
  <si>
    <t>ROZMNOŽOVÁNÍ NAHRANÝCH NOSIČŮ</t>
  </si>
  <si>
    <t>VÝROBA KOKSU A RAFINOVANÝCH ROPNÝCH PRODUKTŮ</t>
  </si>
  <si>
    <t>VÝROBA KOKSÁRENSKÝCH PRODUKTŮ</t>
  </si>
  <si>
    <t>VÝROBA RAFINOVANÝCH ROPNÝCH PRODUKTŮ</t>
  </si>
  <si>
    <t>VÝROBA CHEMICKÝCH LÁTEK A CHEMICKÝCH PŘÍPRAVKŮ</t>
  </si>
  <si>
    <t>VÝROBA ZÁKLADNÍCH CHEMICKÝCH LÁTEK, HNOJIV A DUSÍKATÝCH SLOUČENIN, PLASTŮ A SYNTETICKÉHO KAUČUKU V PRIMÁRNÍCH FORMÁCH</t>
  </si>
  <si>
    <t>VÝROBA TECHNICKÝCH PLYNŮ</t>
  </si>
  <si>
    <t>VÝROBA BARVIV A PIGMENTŮ</t>
  </si>
  <si>
    <t>VÝROBA JINÝCH ZÁKLADNÍCH ANORGANICKÝCH CHEMICKÝCH LÁTEK</t>
  </si>
  <si>
    <t>VÝROBA JINÝCH ZÁKLADNÍCH ORGANICKÝCH CHEMICKÝCH LÁTEK</t>
  </si>
  <si>
    <t>VÝROBA BIOETANOLU (BIOLIHU) PRO POHON MOTORŮ A PRO VÝROBU SMĚSÍ A KOMPONENT PALIV PRO POHON MOTORŮ</t>
  </si>
  <si>
    <t>VÝROBA OSTATNÍCH ZÁKLADNÍCH ORGANICKÝCH CHEMICKÝCH LÁTEK</t>
  </si>
  <si>
    <t>VÝROBA HNOJIV A DUSÍKATÝCH SLOUČENIN</t>
  </si>
  <si>
    <t>VÝROBA PLASTŮ V PRIMÁRNÍCH FORMÁCH</t>
  </si>
  <si>
    <t>VÝROBA SYNTETICKÉHO KAUČUKU V PRIMÁRNÍCH FORMÁCH</t>
  </si>
  <si>
    <t>VÝROBA PESTICIDŮ A JINÝCH AGROCHEMICKÝCH PŘÍPRAVKŮ</t>
  </si>
  <si>
    <t>VÝROBA NÁTĚROVÝCH BAREV, LAKŮ A JINÝCH NÁTĚROVÝCH MATERIÁLŮ, TISKAŘSKÝCH BAREV A TMELŮ</t>
  </si>
  <si>
    <t>VÝROBA MÝDEL A DETERGENTŮ, ČISTICÍCH A LEŠTICÍCH PROSTŘEDKŮ, PARFÉMŮ A TOALETNÍCH PŘÍPRAVKŮ</t>
  </si>
  <si>
    <t>VÝROBA MÝDEL A DETERGENTŮ, ČISTICÍCH A LEŠTICÍCH PROSTŘEDKŮ</t>
  </si>
  <si>
    <t>VÝROBA PARFÉMŮ A TOALETNÍCH PŘÍPRAVKŮ</t>
  </si>
  <si>
    <t>VÝROBA OSTATNÍCH CHEMICKÝCH VÝROBKŮ</t>
  </si>
  <si>
    <t>VÝROBA VÝBUŠNIN</t>
  </si>
  <si>
    <t>VÝROBA KLIHŮ</t>
  </si>
  <si>
    <t>VÝROBA VONNÝCH SILIC</t>
  </si>
  <si>
    <t>VÝROBA OSTATNÍCH CHEMICKÝCH VÝROBKŮ J. N.</t>
  </si>
  <si>
    <t>VÝROBA METYLESTERŮ A ETYLESTERŮ MASTNÝCH KYSELIN PRO POHON MOTORŮ A PRO VÝROBU SMĚSÍ PALIV PRO POHON MOTORŮ</t>
  </si>
  <si>
    <t>VÝROBA JINÝCH CHEMICKÝCH VÝROBKŮ J. N.</t>
  </si>
  <si>
    <t>VÝROBA CHEMICKÝCH VLÁKEN</t>
  </si>
  <si>
    <t>VÝROBA ZÁKLADNÍCH FARMACEUTICKÝCH VÝROBKŮ A FARMACEUTICKÝCH PŘÍPRAVKŮ</t>
  </si>
  <si>
    <t>VÝROBA ZÁKLADNÍCH FARMACEUTICKÝCH VÝROBKŮ</t>
  </si>
  <si>
    <t>VÝROBA FARMACEUTICKÝCH PŘÍPRAVKŮ</t>
  </si>
  <si>
    <t>VÝROBA PRYŽOVÝCH A PLASTOVÝCH VÝROBKŮ</t>
  </si>
  <si>
    <t>VÝROBA PRYŽOVÝCH VÝROBKŮ</t>
  </si>
  <si>
    <t>VÝROBA PRYŽOVÝCH PLÁŠŤŮ A DUŠÍ; PROTEKTOROVÁNÍ PNEUMATIK</t>
  </si>
  <si>
    <t>VÝROBA OSTATNÍCH PRYŽOVÝCH VÝROBKŮ</t>
  </si>
  <si>
    <t>VÝROBA PLASTOVÝCH VÝROBKŮ</t>
  </si>
  <si>
    <t>VÝROBA PLASTOVÝCH DESEK, FÓLIÍ, HADIC, TRUBEK A PROFILŮ</t>
  </si>
  <si>
    <t>VÝROBA PLASTOVÝCH OBALŮ</t>
  </si>
  <si>
    <t>VÝROBA PLASTOVÝCH VÝROBKŮ PRO STAVEBNICTVÍ</t>
  </si>
  <si>
    <t>VÝROBA OSTATNÍCH PLASTOVÝCH VÝROBKŮ</t>
  </si>
  <si>
    <t>VÝROBA OSTATNÍCH NEKOVOVÝCH MINERÁLNÍCH VÝROBKŮ</t>
  </si>
  <si>
    <t>VÝROBA SKLA A SKLENĚNÝCH VÝROBKŮ</t>
  </si>
  <si>
    <t>VÝROBA PLOCHÉHO SKLA</t>
  </si>
  <si>
    <t>TVAROVÁNÍ A ZPRACOVÁNÍ PLOCHÉHO SKLA</t>
  </si>
  <si>
    <t>VÝROBA DUTÉHO SKLA</t>
  </si>
  <si>
    <t>VÝROBA SKLENĚNÝCH VLÁKEN</t>
  </si>
  <si>
    <t>VÝROBA A ZPRACOVÁNÍ OSTATNÍHO SKLA VČ. TECHNICKÉHO</t>
  </si>
  <si>
    <t>VÝROBA ŽÁRUVZDORNÝCH VÝROBKŮ</t>
  </si>
  <si>
    <t>VÝROBA STAVEBNÍCH VÝROBKŮ Z JÍLOVITÝCH MATERIÁLŮ</t>
  </si>
  <si>
    <t>VÝROBA KERAMICKÝCH OBKLÁDAČEK A DLAŽDIC</t>
  </si>
  <si>
    <t>VÝROBA PÁLENÝCH ZDICÍCH MATERIÁLŮ, TAŠEK, DLAŽDIC A PODOBNÝCH VÝROBKŮ</t>
  </si>
  <si>
    <t>VÝROBA OSTATNÍCH PORCELÁNOVÝCH A KERAMICKÝCH VÝROBKŮ</t>
  </si>
  <si>
    <t>VÝROBA KERAMICKÝCH A PORCELÁNOVÝCH VÝROBKŮ PŘEVÁŽNĚ PRO DOMÁCNOST A OZDOBNÝCH PŘEDMĚTŮ</t>
  </si>
  <si>
    <t>VÝROBA KERAMICKÝCH SANITÁRNÍCH VÝROBKŮ</t>
  </si>
  <si>
    <t>VÝROBA KERAMICKÝCH IZOLÁTORŮ A IZOLAČNÍHO PŘÍSLUŠENSTVÍ</t>
  </si>
  <si>
    <t>VÝROBA OSTATNÍCH TECHNICKÝCH KERAMICKÝCH VÝROBKŮ</t>
  </si>
  <si>
    <t>VÝROBA OSTATNÍCH KERAMICKÝCH VÝROBKŮ</t>
  </si>
  <si>
    <t>VÝROBA CEMENTU, VÁPNA A SÁDRY</t>
  </si>
  <si>
    <t>VÝROBA CEMENTU</t>
  </si>
  <si>
    <t>VÝROBA VÁPNA A SÁDRY</t>
  </si>
  <si>
    <t>VÝROBA BETONOVÝCH, CEMENTOVÝCH A SÁDROVÝCH VÝROBKŮ</t>
  </si>
  <si>
    <t>VÝROBA BETONOVÝCH VÝROBKŮ PRO STAVEBNÍ ÚČELY</t>
  </si>
  <si>
    <t>VÝROBA SÁDROVÝCH VÝROBKŮ PRO STAVEBNÍ ÚČELY</t>
  </si>
  <si>
    <t>VÝROBA BETONU PŘIPRAVENÉHO K LITÍ</t>
  </si>
  <si>
    <t>VÝROBA MALT</t>
  </si>
  <si>
    <t>VÝROBA VLÁKNITÝCH CEMENTŮ</t>
  </si>
  <si>
    <t>VÝROBA OSTATNÍCH BETONOVÝCH, CEMENTOVÝCH A SÁDROVÝCH VÝROBKŮ</t>
  </si>
  <si>
    <t>ŘEZÁNÍ, TVAROVÁNÍ A KONEČNÁ ÚPRAVA KAMENŮ</t>
  </si>
  <si>
    <t>VÝROBA BRUSIV A OSTATNÍCH NEKOVOVÝCH MINERÁLNÍCH VÝROBKŮ J. N.</t>
  </si>
  <si>
    <t>VÝROBA BRUSIV</t>
  </si>
  <si>
    <t>VÝROBA OSTATNÍCH NEKOVOVÝCH MINERÁLNÍCH VÝROBKŮ J. N.</t>
  </si>
  <si>
    <t>VÝROBA ZÁKLADNÍCH KOVŮ, HUTNÍ ZPRACOVÁNÍ KOVŮ; SLÉVÁRENSTVÍ</t>
  </si>
  <si>
    <t>VÝROBA SUROVÉHO ŽELEZA, OCELI A FEROSLITIN, PLOCHÝCH VÝROBKŮ (KROMĚ PÁSKY ZA STUDENA), TVÁŘENÍ VÝROBKŮ ZA TEPLA</t>
  </si>
  <si>
    <t>VÝROBA SUROVÉHO ŽELEZA, OCELI A FEROSLITIN</t>
  </si>
  <si>
    <t>VÝROBA PLOCHÝCH VÝROBKŮ (KROMĚ PÁSKY ZA STUDENA)</t>
  </si>
  <si>
    <t>TVÁŘENÍ VÝROBKŮ ZA TEPLA</t>
  </si>
  <si>
    <t>VÝROBA OCELOVÝCH TRUB, TRUBEK, DUTÝCH PROFILŮ A SOUVISEJÍCÍCH POTRUBNÍCH TVAROVEK</t>
  </si>
  <si>
    <t>VÝROBA OSTATNÍCH VÝROBKŮ ZÍSKANÝCH JEDNOSTUPŇOVÝM ZPRACOVÁNÍM OCELI</t>
  </si>
  <si>
    <t>TAŽENÍ TYČÍ ZA STUDENA</t>
  </si>
  <si>
    <t>VÁLCOVÁNÍ OCELOVÝCH ÚZKÝCH PÁSŮ ZA STUDENA</t>
  </si>
  <si>
    <t>TVÁŘENÍ OCELOVÝCH PROFILŮ ZA STUDENA</t>
  </si>
  <si>
    <t>TAŽENÍ OCELOVÉHO DRÁTU ZA STUDENA</t>
  </si>
  <si>
    <t>VÝROBA A HUTNÍ ZPRACOVÁNÍ DRAHÝCH A NEŽELEZNÝCH KOVŮ</t>
  </si>
  <si>
    <t>VÝROBA A HUTNÍ ZPRACOVÁNÍ DRAHÝCH KOVŮ</t>
  </si>
  <si>
    <t>VÝROBA A HUTNÍ ZPRACOVÁNÍ HLINÍKU</t>
  </si>
  <si>
    <t>VÝROBA A HUTNÍ ZPRACOVÁNÍ OLOVA, ZINKU A CÍNU</t>
  </si>
  <si>
    <t>VÝROBA A HUTNÍ ZPRACOVÁNÍ MĚDI</t>
  </si>
  <si>
    <t>VÝROBA A HUTNÍ ZPRACOVÁNÍ OSTATNÍCH NEŽELEZNÝCH KOVŮ</t>
  </si>
  <si>
    <t>ZPRACOVÁNÍ JADERNÉHO PALIVA</t>
  </si>
  <si>
    <t>SLÉVÁRENSTVÍ</t>
  </si>
  <si>
    <t>VÝROBA ODLITKŮ Z LITINY</t>
  </si>
  <si>
    <t>VÝROBA ODLITKŮ Z LITINY S LUPÍNKOVÝM GRAFITEM</t>
  </si>
  <si>
    <t>VÝROBA ODLITKŮ Z LITINY S KULIČKOVÝM GRAFITEM</t>
  </si>
  <si>
    <t>VÝROBA OSTATNÍCH ODLITKŮ Z LITINY</t>
  </si>
  <si>
    <t>VÝROBA ODLITKŮ Z OCELI</t>
  </si>
  <si>
    <t>VÝROBA ODLITKŮ Z UHLÍKATÝCH OCELÍ</t>
  </si>
  <si>
    <t>VÝROBA ODLITKŮ Z LEGOVANÝCH OCELÍ</t>
  </si>
  <si>
    <t>VÝROBA ODLITKŮ Z LEHKÝCH NEŽELEZNÝCH KOVŮ</t>
  </si>
  <si>
    <t>VÝROBA ODLITKŮ Z OSTATNÍCH NEŽELEZNÝCH KOVŮ</t>
  </si>
  <si>
    <t>VÝROBA KOVOVÝCH KONSTRUKCÍ A KOVODĚLNÝCH VÝROBKŮ, KROMĚ STROJŮ A ZAŘÍZENÍ</t>
  </si>
  <si>
    <t>VÝROBA KONSTRUKČNÍCH KOVOVÝCH VÝROBKŮ</t>
  </si>
  <si>
    <t>VÝROBA KOVOVÝCH KONSTRUKCÍ A JEJICH DÍLŮ</t>
  </si>
  <si>
    <t>VÝROBA KOVOVÝCH DVEŘÍ A OKEN</t>
  </si>
  <si>
    <t>VÝROBA RADIÁTORŮ A KOTLŮ K ÚSTŘEDNÍMU TOPENÍ, KOVOVÝCH NÁDRŽÍ A ZÁSOBNÍKŮ</t>
  </si>
  <si>
    <t>VÝROBA RADIÁTORŮ A KOTLŮ K ÚSTŘEDNÍMU TOPENÍ</t>
  </si>
  <si>
    <t>VÝROBA KOVOVÝCH NÁDRŽÍ A ZÁSOBNÍKŮ</t>
  </si>
  <si>
    <t>VÝROBA PARNÍCH KOTLŮ, KROMĚ KOTLŮ PRO ÚSTŘEDNÍ TOPENÍ</t>
  </si>
  <si>
    <t>VÝROBA ZBRANÍ A STŘELIVA</t>
  </si>
  <si>
    <t>KOVÁNÍ, LISOVÁNÍ, RAŽENÍ, VÁLCOVÁNÍ A PROTLAČOVÁNÍ KOVŮ; PRÁŠKOVÁ METALURGIE</t>
  </si>
  <si>
    <t>POVRCHOVÁ ÚPRAVA A ZUŠLECHŤOVÁNÍ KOVŮ; OBRÁBĚNÍ</t>
  </si>
  <si>
    <t>POVRCHOVÁ ÚPRAVA A ZUŠLECHŤOVÁNÍ KOVŮ</t>
  </si>
  <si>
    <t>OBRÁBĚNÍ</t>
  </si>
  <si>
    <t>VÝROBA NOŽÍŘSKÝCH VÝROBKŮ, NÁSTROJŮ A ŽELEZÁŘSKÝCH VÝROBKŮ</t>
  </si>
  <si>
    <t>VÝROBA NOŽÍŘSKÝCH VÝROBKŮ</t>
  </si>
  <si>
    <t>VÝROBA ZÁMKŮ A KOVÁNÍ</t>
  </si>
  <si>
    <t>VÝROBA NÁSTROJŮ A NÁŘADÍ</t>
  </si>
  <si>
    <t>VÝROBA OSTATNÍCH KOVODĚLNÝCH VÝROBKŮ</t>
  </si>
  <si>
    <t>VÝROBA OCELOVÝCH SUDŮ A PODOBNÝCH NÁDOB</t>
  </si>
  <si>
    <t>VÝROBA DROBNÝCH KOVOVÝCH OBALŮ</t>
  </si>
  <si>
    <t>VÝROBA DRÁTĚNÝCH VÝROBKŮ, ŘETĚZŮ A PRUŽIN</t>
  </si>
  <si>
    <t>VÝROBA SPOJOVACÍCH MATERIÁLŮ A SPOJOVACÍCH VÝROBKŮ SE ZÁVITY</t>
  </si>
  <si>
    <t>VÝROBA OSTATNÍCH KOVODĚLNÝCH VÝROBKŮ J. N.</t>
  </si>
  <si>
    <t>VÝROBA POČÍTAČŮ, ELEKTRONICKÝCH A OPTICKÝCH PŘÍSTROJŮ A ZAŘÍZENÍ</t>
  </si>
  <si>
    <t>VÝROBA ELEKTRONICKÝCH SOUČÁSTEK A DESEK</t>
  </si>
  <si>
    <t>VÝROBA ELEKTRONICKÝCH SOUČÁSTEK</t>
  </si>
  <si>
    <t>VÝROBA OSAZENÝCH ELEKTRONICKÝCH DESEK</t>
  </si>
  <si>
    <t>VÝROBA POČÍTAČŮ A PERIFERNÍCH ZAŘÍZENÍ</t>
  </si>
  <si>
    <t>VÝROBA KOMUNIKAČNÍCH ZAŘÍZENÍ</t>
  </si>
  <si>
    <t>VÝROBA SPOTŘEBNÍ ELEKTRONIKY</t>
  </si>
  <si>
    <t>VÝROBA MĚŘICÍCH, ZKUŠEBNÍCH A NAVIGAČNÍCH PŘÍSTROJŮ; VÝROBA ČASOMĚRNÝCH PŘÍSTROJŮ</t>
  </si>
  <si>
    <t>VÝROBA MĚŘICÍCH, ZKUŠEBNÍCH A NAVIGAČNÍCH PŘÍSTROJŮ</t>
  </si>
  <si>
    <t>VÝROBA ČASOMĚRNÝCH PŘÍSTROJŮ</t>
  </si>
  <si>
    <t>VÝROBA OZAŘOVACÍCH, ELEKTROLÉČEBNÝCH A ELEKTROTERAPEUTICKÝCH PŘÍSTROJŮ</t>
  </si>
  <si>
    <t>VÝROBA OPTICKÝCH A FOTOGRAFICKÝCH PŘÍSTROJŮ A ZAŘÍZENÍ</t>
  </si>
  <si>
    <t>VÝROBA MAGNETICKÝCH A OPTICKÝCH MÉDIÍ</t>
  </si>
  <si>
    <t>VÝROBA ELEKTRICKÝCH ZAŘÍZENÍ</t>
  </si>
  <si>
    <t>VÝROBA ELEKTRICKÝCH MOTORŮ, GENERÁTORŮ, TRANSFORMÁTORŮ A ELEKTRICKÝCH ROZVODNÝCH A KONTROLNÍCH ZAŘÍZENÍ</t>
  </si>
  <si>
    <t>VÝROBA ELEKTRICKÝCH MOTORŮ, GENERÁTORŮ A TRANSFORMÁTORŮ</t>
  </si>
  <si>
    <t>VÝROBA ELEKTRICKÝCH ROZVODNÝCH A KONTROLNÍCH ZAŘÍZENÍ</t>
  </si>
  <si>
    <t>VÝROBA BATERIÍ A AKUMULÁTORŮ</t>
  </si>
  <si>
    <t>VÝROBA OPTICKÝCH A ELEKTRICKÝCH KABELŮ, ELEKTRICKÝCH VODIČŮ A ELEKTROINSTALAČNÍCH ZAŘÍZENÍ</t>
  </si>
  <si>
    <t>VÝROBA OPTICKÝCH KABELŮ</t>
  </si>
  <si>
    <t>VÝROBA ELEKTRICKÝCH VODIČŮ A KABELŮ J. N.</t>
  </si>
  <si>
    <t>VÝROBA ELEKTROINSTALAČNÍCH ZAŘÍZENÍ</t>
  </si>
  <si>
    <t>VÝROBA ELEKTRICKÝCH OSVĚTLOVACÍCH ZAŘÍZENÍ</t>
  </si>
  <si>
    <t>VÝROBA SPOTŘEBIČŮ PŘEVÁŽNĚ PRO DOMÁCNOST</t>
  </si>
  <si>
    <t>VÝROBA ELEKTRICKÝCH SPOTŘEBIČŮ PŘEVÁŽNĚ PRO DOMÁCNOST</t>
  </si>
  <si>
    <t>VÝROBA NEELEKTRICKÝCH SPOTŘEBIČŮ PŘEVÁŽNĚ PRO DOMÁCNOST</t>
  </si>
  <si>
    <t>VÝROBA OSTATNÍCH ELEKTRICKÝCH ZAŘÍZENÍ</t>
  </si>
  <si>
    <t>VÝROBA STROJŮ A ZAŘÍZENÍ J. N.</t>
  </si>
  <si>
    <t>VÝROBA STROJŮ A ZAŘÍZENÍ PRO VŠEOBECNÉ ÚČELY</t>
  </si>
  <si>
    <t>VÝROBA MOTORŮ A TURBÍN, KROMĚ MOTORŮ PRO LETADLA, AUTOMOBILY A MOTOCYKLY</t>
  </si>
  <si>
    <t>VÝROBA HYDRAULICKÝCH A PNEUMATICKÝCH ZAŘÍZENÍ</t>
  </si>
  <si>
    <t>VÝROBA OSTATNÍCH ČERPADEL A KOMPRESORŮ</t>
  </si>
  <si>
    <t>VÝROBA OSTATNÍCH POTRUBNÍCH ARMATUR</t>
  </si>
  <si>
    <t>VÝROBA LOŽISEK, OZUBENÝCH KOL, PŘEVODŮ A HNACÍCH PRVKŮ</t>
  </si>
  <si>
    <t>VÝROBA OSTATNÍCH STROJŮ A ZAŘÍZENÍ PRO VŠEOBECNÉ ÚČELY</t>
  </si>
  <si>
    <t>VÝROBA PECÍ A HOŘÁKŮ PRO TOPENIŠTĚ</t>
  </si>
  <si>
    <t>VÝROBA ZDVIHACÍCH A MANIPULAČNÍCH ZAŘÍZENÍ</t>
  </si>
  <si>
    <t>VÝROBA KANCELÁŘSKÝCH STROJŮ A ZAŘÍZENÍ, KROMĚ POČÍTAČŮ A PERIFERNÍCH ZAŘÍZENÍ</t>
  </si>
  <si>
    <t>VÝROBA RUČNÍCH MECHANIZOVANÝCH NÁSTROJŮ</t>
  </si>
  <si>
    <t>VÝROBA PRŮMYSLOVÝCH CHLADICÍCH A KLIMATIZAČNÍCH ZAŘÍZENÍ</t>
  </si>
  <si>
    <t>VÝROBA OSTATNÍCH STROJŮ A ZAŘÍZENÍ PRO VŠEOBECNÉ ÚČELY J. N.</t>
  </si>
  <si>
    <t>VÝROBA ZEMĚDĚLSKÝCH A LESNICKÝCH STROJŮ</t>
  </si>
  <si>
    <t>VÝROBA KOVOOBRÁBĚCÍCH A OSTATNÍCH OBRÁBĚCÍCH STROJŮ</t>
  </si>
  <si>
    <t>VÝROBA KOVOOBRÁBĚCÍCH STROJŮ</t>
  </si>
  <si>
    <t>VÝROBA OSTATNÍCH OBRÁBĚCÍCH STROJŮ</t>
  </si>
  <si>
    <t>VÝROBA OSTATNÍCH STROJŮ PRO SPECIÁLNÍ ÚČELY</t>
  </si>
  <si>
    <t>VÝROBA STROJŮ PRO METALURGII</t>
  </si>
  <si>
    <t>VÝROBA STROJŮ PRO TĚŽBU, DOBÝVÁNÍ A STAVEBNICTVÍ</t>
  </si>
  <si>
    <t>VÝROBA STROJŮ NA VÝROBU POTRAVIN, NÁPOJŮ A ZPRACOVÁNÍ TABÁKU</t>
  </si>
  <si>
    <t>VÝROBA STROJŮ NA VÝROBU TEXTILU, ODĚVNÍCH VÝROBKŮ A VÝROBKŮ Z USNÍ</t>
  </si>
  <si>
    <t>VÝROBA STROJŮ A PŘÍSTROJŮ NA VÝROBU PAPÍRU A LEPENKY</t>
  </si>
  <si>
    <t>VÝROBA STROJŮ NA VÝROBU PLASTŮ A PRYŽE</t>
  </si>
  <si>
    <t>VÝROBA OSTATNÍCH STROJŮ PRO SPECIÁLNÍ ÚČELY J. N.</t>
  </si>
  <si>
    <t>VÝROBA MOTOROVÝCH VOZIDEL (KROMĚ MOTOCYKLŮ), PŘÍVĚSŮ A NÁVĚSŮ</t>
  </si>
  <si>
    <t>VÝROBA MOTOROVÝCH VOZIDEL A JEJICH MOTORŮ</t>
  </si>
  <si>
    <t>VÝROBA KAROSERIÍ MOTOROVÝCH VOZIDEL; VÝROBA PŘÍVĚSŮ A NÁVĚSŮ</t>
  </si>
  <si>
    <t>VÝROBA DÍLŮ A PŘÍSLUŠENSTVÍ PRO MOTOROVÁ VOZIDLA A JEJICH MOTORY</t>
  </si>
  <si>
    <t>VÝROBA ELEKTRICKÝCH A ELEKTRONICKÝCH ZAŘÍZENÍ PRO MOTOROVÁ VOZIDLA</t>
  </si>
  <si>
    <t>VÝROBA OSTATNÍCH DÍLŮ A PŘÍSLUŠENSTVÍ PRO MOTOROVÁ VOZIDLA</t>
  </si>
  <si>
    <t>VÝROBA OSTATNÍCH DOPRAVNÍCH PROSTŘEDKŮ A ZAŘÍZENÍ</t>
  </si>
  <si>
    <t>STAVBA LODÍ A ČLUNŮ</t>
  </si>
  <si>
    <t>STAVBA LODÍ A PLAVIDEL</t>
  </si>
  <si>
    <t>STAVBA REKREAČNÍCH A SPORTOVNÍCH ČLUNŮ</t>
  </si>
  <si>
    <t>VÝROBA ŽELEZNIČNÍCH LOKOMOTIV A VOZOVÉHO PARKU</t>
  </si>
  <si>
    <t>VÝROBA LETADEL A JEJICH MOTORŮ, KOSMICKÝCH LODÍ A SOUVISEJÍCÍCH ZAŘÍZENÍ</t>
  </si>
  <si>
    <t>VÝROBA VOJENSKÝCH BOJOVÝCH VOZIDEL</t>
  </si>
  <si>
    <t>VÝROBA DOPRAVNÍCH PROSTŘEDKŮ A ZAŘÍZENÍ J. N.</t>
  </si>
  <si>
    <t>VÝROBA MOTOCYKLŮ</t>
  </si>
  <si>
    <t>VÝROBA JÍZDNÍCH KOL A VOZÍKŮ PRO INVALIDY</t>
  </si>
  <si>
    <t>VÝROBA OSTATNÍCH DOPRAVNÍCH PROSTŘEDKŮ A ZAŘÍZENÍ J. N.</t>
  </si>
  <si>
    <t>VÝROBA NÁBYTKU</t>
  </si>
  <si>
    <t>VÝROBA KANCELÁŘSKÉHO NÁBYTKU A ZAŘÍZENÍ OBCHODŮ</t>
  </si>
  <si>
    <t>VÝROBA KUCHYŇSKÉHO NÁBYTKU</t>
  </si>
  <si>
    <t>VÝROBA MATRACÍ</t>
  </si>
  <si>
    <t>VÝROBA OSTATNÍHO NÁBYTKU</t>
  </si>
  <si>
    <t>OSTATNÍ ZPRACOVATELSKÝ PRŮMYSL</t>
  </si>
  <si>
    <t>VÝROBA KLENOTŮ, BIŽUTERIE A PŘÍBUZNÝCH VÝROBKŮ</t>
  </si>
  <si>
    <t>RAŽENÍ MINCÍ</t>
  </si>
  <si>
    <t>VÝROBA KLENOTŮ A PŘÍBUZNÝCH VÝROBKŮ</t>
  </si>
  <si>
    <t>VÝROBA BIŽUTERIE A PŘÍBUZNÝCH VÝROBKŮ</t>
  </si>
  <si>
    <t>VÝROBA HUDEBNÍCH NÁSTROJŮ</t>
  </si>
  <si>
    <t>VÝROBA SPORTOVNÍCH POTŘEB</t>
  </si>
  <si>
    <t>VÝROBA HER A HRAČEK</t>
  </si>
  <si>
    <t>VÝROBA LÉKAŘSKÝCH A DENTÁLNÍCH NÁSTROJŮ A POTŘEB</t>
  </si>
  <si>
    <t>ZPRACOVATELSKÝ PRŮMYSL J. N.</t>
  </si>
  <si>
    <t>VÝROBA KOŠŤAT A KARTÁČNICKÝCH VÝROBKŮ</t>
  </si>
  <si>
    <t>OSTATNÍ ZPRACOVATELSKÝ PRŮMYSL J. N.</t>
  </si>
  <si>
    <t>OPRAVY A INSTALACE STROJŮ A ZAŘÍZENÍ</t>
  </si>
  <si>
    <t>OPRAVY KOVODĚLNÝCH VÝROBKŮ, STROJŮ A ZAŘÍZENÍ</t>
  </si>
  <si>
    <t>OPRAVY KOVODĚLNÝCH VÝROBKŮ</t>
  </si>
  <si>
    <t>OPRAVY STROJŮ</t>
  </si>
  <si>
    <t>OPRAVY ELEKTRONICKÝCH A OPTICKÝCH PŘÍSTROJŮ A ZAŘÍZENÍ</t>
  </si>
  <si>
    <t>OPRAVY ELEKTRICKÝCH ZAŘÍZENÍ</t>
  </si>
  <si>
    <t>OPRAVY A ÚDRŽBA LODÍ A ČLUNŮ</t>
  </si>
  <si>
    <t>OPRAVY A ÚDRŽBA LETADEL A KOSMICKÝCH LODÍ</t>
  </si>
  <si>
    <t>OPRAVY A ÚDRŽBA OSTATNÍCH DOPRAVNÍCH PROSTŘEDKŮ A ZAŘÍZENÍ J. N.</t>
  </si>
  <si>
    <t>OPRAVY A ÚDRŽBA KOLEJOVÝCH VOZIDEL</t>
  </si>
  <si>
    <t>OPRAVY A ÚDRŽBA OSTATNÍCH DOPRAVNÍCH PROSTŘEDKŮ A ZAŘÍZENÍ J. N., KROMĚ KOLEJOVÝCH VOZIDEL</t>
  </si>
  <si>
    <t>OPRAVY OSTATNÍCH ZAŘÍZENÍ</t>
  </si>
  <si>
    <t>INSTALACE PRŮMYSLOVÝCH STROJŮ A ZAŘÍZENÍ</t>
  </si>
  <si>
    <t>VÝROBA A ROZVOD ELEKTŘINY, PLYNU, TEPLA A KLIMATIZOVANÉHO VZDUCHU</t>
  </si>
  <si>
    <t>VÝROBA, PŘENOS A ROZVOD ELEKTŘINY</t>
  </si>
  <si>
    <t>VÝROBA ELEKTŘINY</t>
  </si>
  <si>
    <t>PŘENOS ELEKTŘINY</t>
  </si>
  <si>
    <t>ROZVOD ELEKTŘINY</t>
  </si>
  <si>
    <t>OBCHOD S ELEKTŘINOU</t>
  </si>
  <si>
    <t>VÝROBA PLYNU; ROZVOD PLYNNÝCH PALIV PROSTŘEDNICTVÍM SÍTÍ</t>
  </si>
  <si>
    <t>VÝROBA PLYNU</t>
  </si>
  <si>
    <t>ROZVOD PLYNNÝCH PALIV PROSTŘEDNICTVÍM SÍTÍ</t>
  </si>
  <si>
    <t>OBCHOD S PLYNEM PROSTŘEDNICTVÍM SÍTÍ</t>
  </si>
  <si>
    <t>VÝROBA A ROZVOD TEPLA A KLIMATIZOVANÉHO VZDUCHU, VÝROBA LEDU</t>
  </si>
  <si>
    <t>VÝROBA TEPLA</t>
  </si>
  <si>
    <t>ROZVOD TEPLA</t>
  </si>
  <si>
    <t>VÝROBA KLIMATIZOVANÉHO VZDUCHU</t>
  </si>
  <si>
    <t>ROZVOD KLIMATIZOVANÉHO VZDUCHU</t>
  </si>
  <si>
    <t>VÝROBA CHLADICÍ VODY</t>
  </si>
  <si>
    <t>ROZVOD CHLADICÍ VODY</t>
  </si>
  <si>
    <t>VÝROBA LEDU</t>
  </si>
  <si>
    <t>SHROMAŽĎOVÁNÍ, ÚPRAVA A ROZVOD VODY</t>
  </si>
  <si>
    <t>ČINNOSTI SOUVISEJÍCÍ S ODPADNÍMI VODAMI</t>
  </si>
  <si>
    <t>SHROMAŽĎOVÁNÍ, SBĚR A ODSTRAŇOVÁNÍ ODPADŮ, ÚPRAVA ODPADŮ K DALŠÍMU VYUŽITÍ</t>
  </si>
  <si>
    <t>SHROMAŽĎOVÁNÍ A SBĚR ODPADŮ</t>
  </si>
  <si>
    <t>SHROMAŽĎOVÁNÍ A SBĚR ODPADŮ, KROMĚ NEBEZPEČNÝCH</t>
  </si>
  <si>
    <t>SHROMAŽĎOVÁNÍ A SBĚR NEBEZPEČNÝCH ODPADŮ</t>
  </si>
  <si>
    <t>ODSTRAŇOVÁNÍ ODPADŮ</t>
  </si>
  <si>
    <t>ODSTRAŇOVÁNÍ ODPADŮ, KROMĚ NEBEZPEČNÝCH</t>
  </si>
  <si>
    <t>ODSTRAŇOVÁNÍ NEBEZPEČNÝCH ODPADŮ</t>
  </si>
  <si>
    <t>ÚPRAVA ODPADŮ K DALŠÍMU VYUŽITÍ</t>
  </si>
  <si>
    <t>DEMONTÁŽ VRAKŮ A VYŘAZENÝCH STROJŮ A ZAŘÍZENÍ PRO ÚČELY RECYKLACE</t>
  </si>
  <si>
    <t>ÚPRAVA ODPADŮ K DALŠÍMU VYUŽITÍ, KROMĚ DEMONTÁŽE VRAKŮ, STROJŮ A ZAŘÍZENÍ</t>
  </si>
  <si>
    <t>SANACE A JINÉ ČINNOSTI SOUVISEJÍCÍ S ODPADY</t>
  </si>
  <si>
    <t>VÝSTAVBA BUDOV</t>
  </si>
  <si>
    <t>DEVELOPERSKÁ ČINNOST</t>
  </si>
  <si>
    <t>VÝSTAVBA BYTOVÝCH A NEBYTOVÝCH BUDOV</t>
  </si>
  <si>
    <t>VÝSTAVBA BYTOVÝCH BUDOV</t>
  </si>
  <si>
    <t>VÝSTAVBA NEBYTOVÝCH BUDOV</t>
  </si>
  <si>
    <t>INŽENÝRSKÉ STAVITELSTVÍ</t>
  </si>
  <si>
    <t>VÝSTAVBA SILNIC A ŽELEZNIC</t>
  </si>
  <si>
    <t>VÝSTAVBA SILNIC A DÁLNIC</t>
  </si>
  <si>
    <t>VÝSTAVBA ŽELEZNIC A PODZEMNÍCH DRAH</t>
  </si>
  <si>
    <t>VÝSTAVBA MOSTŮ A TUNELŮ</t>
  </si>
  <si>
    <t>VÝSTAVBA INŽENÝRSKÝCH SÍTÍ</t>
  </si>
  <si>
    <t>VÝSTAVBA INŽENÝRSKÝCH SÍTÍ PRO KAPALINY A PLYNY</t>
  </si>
  <si>
    <t>VÝSTAVBA INŽENÝRSKÝCH SÍTÍ PRO KAPALINY</t>
  </si>
  <si>
    <t>VÝSTAVBA INŽENÝRSKÝCH SÍTÍ PRO PLYNY</t>
  </si>
  <si>
    <t>VÝSTAVBA INŽENÝRSKÝCH SÍTÍ PRO ELEKTŘINU A TELEKOMUNIKACE</t>
  </si>
  <si>
    <t>VÝSTAVBA OSTATNÍCH STAVEB</t>
  </si>
  <si>
    <t>VÝSTAVBA VODNÍCH DĚL</t>
  </si>
  <si>
    <t>VÝSTAVBA OSTATNÍCH STAVEB J. N.</t>
  </si>
  <si>
    <t>SPECIALIZOVANÉ STAVEBNÍ ČINNOSTI</t>
  </si>
  <si>
    <t>DEMOLICE A PŘÍPRAVA STAVENIŠTĚ</t>
  </si>
  <si>
    <t>DEMOLICE</t>
  </si>
  <si>
    <t>PŘÍPRAVA STAVENIŠTĚ</t>
  </si>
  <si>
    <t>PRŮZKUMNÉ VRTNÉ PRÁCE</t>
  </si>
  <si>
    <t>ELEKTROINSTALAČNÍ, INSTALATÉRSKÉ A OSTATNÍ STAVEBNĚ INSTALAČNÍ PRÁCE</t>
  </si>
  <si>
    <t>ELEKTRICKÉ INSTALACE</t>
  </si>
  <si>
    <t>INSTALACE VODY, ODPADU, PLYNU, TOPENÍ A KLIMATIZACE</t>
  </si>
  <si>
    <t>OSTATNÍ STAVEBNÍ INSTALACE</t>
  </si>
  <si>
    <t>KOMPLETAČNÍ A DOKONČOVACÍ PRÁCE</t>
  </si>
  <si>
    <t>OMÍTKÁŘSKÉ PRÁCE</t>
  </si>
  <si>
    <t>TRUHLÁŘSKÉ PRÁCE</t>
  </si>
  <si>
    <t>OBKLÁDÁNÍ STĚN A POKLÁDÁNÍ PODLAHOVÝCH KRYTIN</t>
  </si>
  <si>
    <t>SKLENÁŘSKÉ, MALÍŘSKÉ A NATĚRAČSKÉ PRÁCE</t>
  </si>
  <si>
    <t>SKLENÁŘSKÉ PRÁCE</t>
  </si>
  <si>
    <t>MALÍŘSKÉ A NATĚRAČSKÉ PRÁCE</t>
  </si>
  <si>
    <t>OSTATNÍ KOMPLETAČNÍ A DOKONČOVACÍ PRÁCE</t>
  </si>
  <si>
    <t>OSTATNÍ SPECIALIZOVANÉ STAVEBNÍ ČINNOSTI</t>
  </si>
  <si>
    <t>POKRÝVAČSKÉ PRÁCE</t>
  </si>
  <si>
    <t>OSTATNÍ SPECIALIZOVANÉ STAVEBNÍ ČINNOSTI J. N.</t>
  </si>
  <si>
    <t>MONTÁŽ A DEMONTÁŽ LEŠENÍ A BEDNĚNÍ</t>
  </si>
  <si>
    <t>JINÉ SPECIALIZOVANÉ STAVEBNÍ ČINNOSTI J. N.</t>
  </si>
  <si>
    <t>VELKOOBCHOD, MALOOBCHOD A OPRAVY MOTOROVÝCH VOZIDEL</t>
  </si>
  <si>
    <t>OBCHOD S MOTOROVÝMI VOZIDLY, KROMĚ MOTOCYKLŮ</t>
  </si>
  <si>
    <t>OBCHOD S AUTOMOBILY A JINÝMI LEHKÝMI MOTOROVÝMI VOZIDLY</t>
  </si>
  <si>
    <t>OBCHOD S OSTATNÍMI MOTOROVÝMI VOZIDLY, KROMĚ MOTOCYKLŮ</t>
  </si>
  <si>
    <t>OPRAVY A ÚDRŽBA MOTOROVÝCH VOZIDEL, KROMĚ MOTOCYKLŮ</t>
  </si>
  <si>
    <t>OBCHOD S DÍLY A PŘÍSLUŠENSTVÍM PRO MOTOROVÁ VOZIDLA, KROMĚ MOTOCYKLŮ</t>
  </si>
  <si>
    <t>VELKOOBCHOD S DÍLY A PŘÍSLUŠENSTVÍM PRO MOTOROVÁ VOZIDLA, KROMĚ MOTOCYKLŮ</t>
  </si>
  <si>
    <t>MALOOBCHOD S DÍLY A PŘÍSLUŠENSTVÍM PRO MOTOROVÁ VOZIDLA, KROMĚ MOTOCYKLŮ</t>
  </si>
  <si>
    <t>OBCHOD, OPRAVY A ÚDRŽBA MOTOCYKLŮ, JEJICH DÍLŮ A PŘÍSLUŠENSTVÍ</t>
  </si>
  <si>
    <t>VELKOOBCHOD, KROMĚ MOTOROVÝCH VOZIDEL</t>
  </si>
  <si>
    <t>ZPROSTŘEDKOVÁNÍ VELKOOBCHODU A VELKOOBCHOD V ZASTOUPENÍ</t>
  </si>
  <si>
    <t>ZPROSTŘEDKOVÁNÍ VELKOOBCHODU A VELKOOBCHOD V ZASTOUPENÍ SE ZÁKLADNÍMI ZEMĚDĚLSKÝMI PRODUKTY, ŽIVÝMI ZVÍŘATY, TEXTILNÍMI SUROVINAMI A POLOTOVARY</t>
  </si>
  <si>
    <t>ZPROSTŘEDKOVÁNÍ VELKOOBCHODU A VELKOOBCHOD V ZASTOUPENÍ S PALIVY, RUDAMI, KOVY A PRŮMYSLOVÝMI CHEMIKÁLIEMI</t>
  </si>
  <si>
    <t>ZPROSTŘEDKOVÁNÍ VELKOOBCHODU A VELKOOBCHOD V ZASTOUPENÍ SE DŘEVEM A STAVEBNÍMI MATERIÁLY</t>
  </si>
  <si>
    <t>ZPROSTŘEDKOVÁNÍ VELKOOBCHODU A VELKOOBCHOD V ZASTOUPENÍ SE STROJI, PRŮMYSLOVÝM ZAŘÍZENÍM, LODĚMI A LETADLY</t>
  </si>
  <si>
    <t>ZPROSTŘEDKOVÁNÍ VELKOOBCHODU A VELKOOBCHOD V ZASTOUPENÍ S NÁBYTKEM, ŽELEZÁŘSKÝM ZBOŽÍM A POTŘEBAMI PŘEVÁŽNĚ PRO DOMÁCNOST</t>
  </si>
  <si>
    <t>ZPROSTŘEDKOVÁNÍ VELKOOBCHODU A VELKOOBCHOD V ZASTOUPENÍ S TEXTILEM, ODĚVY, KOŽEŠINAMI, OBUVÍ A KOŽENÝMI VÝROBKY</t>
  </si>
  <si>
    <t>ZPROSTŘEDKOVÁNÍ VELKOOBCHODU A VELKOOBCHOD V ZASTOUPENÍ S POTRAVINAMI, NÁPOJI, TABÁKEM A TABÁKOVÝMI VÝROBKY</t>
  </si>
  <si>
    <t>ZPROSTŘEDKOVÁNÍ SPECIALIZOVANÉHO VELKOOBCHODU A SPECIALIZOVANÝ VELKOOBCHOD V ZASTOUPENÍ S OSTATNÍMI VÝROBKY</t>
  </si>
  <si>
    <t>ZPROSTŘEDKOVÁNÍ VELKOOBCHODU A VELKOOBCHOD V ZASTOUPENÍ S PAPÍRENSKÝMI VÝROBKY</t>
  </si>
  <si>
    <t>ZPROSTŘEDKOVÁNÍ SPECIALIZOVANÉHO VELKOOBCHODU A VELKOOBCHOD V ZASTOUPENÍ S OSTATNÍMI VÝROBKY J. N.</t>
  </si>
  <si>
    <t>ZPROSTŘEDKOVÁNÍ NESPECIALIZOVANÉHO VELKOOBCHODU A NESPECIALIZOVANÝ VELKOOBCHOD V ZASTOUPENÍ</t>
  </si>
  <si>
    <t>VELKOOBCHOD SE ZÁKLADNÍMI ZEMĚDĚLSKÝMI PRODUKTY A ŽIVÝMI ZVÍŘATY</t>
  </si>
  <si>
    <t>VELKOOBCHOD S OBILÍM, SUROVÝM TABÁKEM, OSIVY A KRMIVY</t>
  </si>
  <si>
    <t>VELKOOBCHOD S KVĚTINAMI A JINÝMI ROSTLINAMI</t>
  </si>
  <si>
    <t>VELKOOBCHOD S ŽIVÝMI ZVÍŘATY</t>
  </si>
  <si>
    <t>VELKOOBCHOD SE SUROVÝMI KŮŽEMI, KOŽEŠINAMI A USNĚMI</t>
  </si>
  <si>
    <t>VELKOOBCHOD S POTRAVINAMI, NÁPOJI A TABÁKOVÝMI VÝROBKY</t>
  </si>
  <si>
    <t>VELKOOBCHOD S OVOCEM A ZELENINOU</t>
  </si>
  <si>
    <t>VELKOOBCHOD S MASEM A MASNÝMI VÝROBKY</t>
  </si>
  <si>
    <t>VELKOOBCHOD S MLÉČNÝMI VÝROBKY, VEJCI, JEDLÝMI OLEJI A TUKY</t>
  </si>
  <si>
    <t>VELKOOBCHOD S NÁPOJI</t>
  </si>
  <si>
    <t>VELKOOBCHOD S TABÁKOVÝMI VÝROBKY</t>
  </si>
  <si>
    <t>VELKOOBCHOD S CUKREM, ČOKOLÁDOU A CUKROVINKAMI</t>
  </si>
  <si>
    <t>VELKOOBCHOD S KÁVOU, ČAJEM, KAKAEM A KOŘENÍM</t>
  </si>
  <si>
    <t>SPECIALIZOVANÝ VELKOOBCHOD S JINÝMI POTRAVINAMI, VČETNĚ RYB, KORÝŠŮ A MĚKKÝŠŮ</t>
  </si>
  <si>
    <t>NESPECIALIZOVANÝ VELKOOBCHOD S POTRAVINAMI, NÁPOJI A TABÁKOVÝMI VÝROBKY</t>
  </si>
  <si>
    <t>VELKOOBCHOD S VÝROBKY PŘEVÁŽNĚ PRO DOMÁCNOST</t>
  </si>
  <si>
    <t>VELKOOBCHOD S TEXTILEM</t>
  </si>
  <si>
    <t>VELKOOBCHOD S ODĚVY A OBUVÍ</t>
  </si>
  <si>
    <t>VELKOOBCHOD S ODĚVY</t>
  </si>
  <si>
    <t>VELKOOBCHOD S OBUVÍ</t>
  </si>
  <si>
    <t>VELKOOBCHOD S ELEKTROSPOTŘEBIČI A ELEKTRONIKOU</t>
  </si>
  <si>
    <t>VELKOOBCHOD S PORCELÁNOVÝMI, KERAMICKÝMI A SKLENĚNÝMI VÝROBKY A ČISTICÍMI PROSTŘEDKY</t>
  </si>
  <si>
    <t>VELKOOBCHOD S PORCELÁNOVÝMI, KERAMICKÝMI A SKLENĚNÝMI VÝROBKY</t>
  </si>
  <si>
    <t>VELKOOBCHOD S PRACÍMI A ČISTICÍMI PROSTŘEDKY</t>
  </si>
  <si>
    <t>VELKOOBCHOD S KOSMETICKÝMI VÝROBKY</t>
  </si>
  <si>
    <t>VELKOOBCHOD S FARMACEUTICKÝMI VÝROBKY</t>
  </si>
  <si>
    <t>VELKOOBCHOD S NÁBYTKEM, KOBERCI A SVÍTIDLY</t>
  </si>
  <si>
    <t>VELKOOBCHOD S HODINAMI, HODINKAMI A KLENOTY</t>
  </si>
  <si>
    <t>VELKOOBCHOD S OSTATNÍMI VÝROBKY PŘEVÁŽNĚ PRO DOMÁCNOST</t>
  </si>
  <si>
    <t>VELKOOBCHOD S POČÍTAČOVÝM A KOMUNIKAČNÍM ZAŘÍZENÍM</t>
  </si>
  <si>
    <t>VELKOOBCHOD S POČÍTAČI, POČÍTAČOVÝM PERIFERNÍM ZAŘÍZENÍM A SOFTWAREM</t>
  </si>
  <si>
    <t>VELKOOBCHOD S ELEKTRONICKÝM A TELEKOMUNIKAČNÍM ZAŘÍZENÍM A JEHO DÍLY</t>
  </si>
  <si>
    <t>VELKOOBCHOD S OSTATNÍMI STROJI, STROJNÍM ZAŘÍZENÍM A PŘÍSLUŠENSTVÍM</t>
  </si>
  <si>
    <t>VELKOOBCHOD SE ZEMĚDĚLSKÝMI STROJI, STROJNÍM ZAŘÍZENÍM A PŘÍSLUŠENSTVÍM</t>
  </si>
  <si>
    <t>VELKOOBCHOD S OBRÁBĚCÍMI STROJI</t>
  </si>
  <si>
    <t>VELKOOBCHOD S TĚŽEBNÍMI A STAVEBNÍMI STROJI A ZAŘÍZENÍM</t>
  </si>
  <si>
    <t>VELKOOBCHOD SE STROJNÍM ZAŘÍZENÍM PRO TEXTILNÍ PRŮMYSL, ŠICÍMI A PLETACÍMI STROJI</t>
  </si>
  <si>
    <t>VELKOOBCHOD S KANCELÁŘSKÝM NÁBYTKEM</t>
  </si>
  <si>
    <t>VELKOOBCHOD S OSTATNÍMI KANCELÁŘSKÝMI STROJI A ZAŘÍZENÍM</t>
  </si>
  <si>
    <t>VELKOOBCHOD S OSTATNÍMI STROJI A ZAŘÍZENÍM</t>
  </si>
  <si>
    <t>OSTATNÍ SPECIALIZOVANÝ VELKOOBCHOD</t>
  </si>
  <si>
    <t>VELKOOBCHOD S PEVNÝMI, KAPALNÝMI A PLYNNÝMI PALIVY A PŘÍBUZNÝMI VÝROBKY</t>
  </si>
  <si>
    <t>VELKOOBCHOD S PEVNÝMI PALIVY A PŘÍBUZNÝMI VÝROBKY</t>
  </si>
  <si>
    <t>VELKOOBCHOD S KAPALNÝMI PALIVY A PŘÍBUZNÝMI VÝROBKY</t>
  </si>
  <si>
    <t>VELKOOBCHOD S PLYNNÝMI PALIVY A PŘÍBUZNÝMI VÝROBKY</t>
  </si>
  <si>
    <t>VELKOOBCHOD S RUDAMI, KOVY A HUTNÍMI VÝROBKY</t>
  </si>
  <si>
    <t>VELKOOBCHOD SE DŘEVEM, STAVEBNÍMI MATERIÁLY A SANITÁRNÍM VYBAVENÍM</t>
  </si>
  <si>
    <t>VELKOOBCHOD S ŽELEZÁŘSKÝM ZBOŽÍM, INSTALATÉRSKÝMI A TOPENÁŘSKÝMI POTŘEBAMI</t>
  </si>
  <si>
    <t>VELKOOBCHOD S CHEMICKÝMI VÝROBKY</t>
  </si>
  <si>
    <t>VELKOOBCHOD S OSTATNÍMI MEZIPRODUKTY</t>
  </si>
  <si>
    <t>VELKOOBCHOD S PAPÍRENSKÝMI MEZIPRODUKTY</t>
  </si>
  <si>
    <t>VELKOOBCHOD S OSTATNÍMI MEZIPRODUKTY J. N.</t>
  </si>
  <si>
    <t>VELKOOBCHOD S ODPADEM A ŠROTEM</t>
  </si>
  <si>
    <t>NESPECIALIZOVANÝ VELKOOBCHOD</t>
  </si>
  <si>
    <t>MALOOBCHOD, KROMĚ MOTOROVÝCH VOZIDEL</t>
  </si>
  <si>
    <t>MALOOBCHOD V NESPECIALIZOVANÝCH PRODEJNÁCH</t>
  </si>
  <si>
    <t>MALOOBCHOD S PŘEVAHOU POTRAVIN, NÁPOJŮ A TABÁKOVÝCH VÝROBKŮ V NESPECIALIZOVANÝCH PRODEJNÁCH</t>
  </si>
  <si>
    <t>OSTATNÍ MALOOBCHOD V NESPECIALIZOVANÝCH PRODEJNÁCH</t>
  </si>
  <si>
    <t>MALOOBCHOD S POTRAVINAMI, NÁPOJI A TABÁKOVÝMI VÝROBKY VE SPECIALIZOVANÝCH PRODEJNÁCH</t>
  </si>
  <si>
    <t>MALOOBCHOD S OVOCEM A ZELENINOU</t>
  </si>
  <si>
    <t>MALOOBCHOD S MASEM A MASNÝMI VÝROBKY</t>
  </si>
  <si>
    <t>MALOOBCHOD S RYBAMI, KORÝŠI A MĚKKÝŠI</t>
  </si>
  <si>
    <t>MALOOBCHOD S CHLEBEM, PEČIVEM, CUKRÁŘSKÝMI VÝROBKY A CUKROVINKAMI</t>
  </si>
  <si>
    <t>MALOOBCHOD S NÁPOJI</t>
  </si>
  <si>
    <t>MALOOBCHOD S TABÁKOVÝMI VÝROBKY</t>
  </si>
  <si>
    <t>OSTATNÍ MALOOBCHOD S POTRAVINAMI VE SPECIALIZOVANÝCH PRODEJNÁCH</t>
  </si>
  <si>
    <t>MALOOBCHOD S POHONNÝMI HMOTAMI VE SPECIALIZOVANÝCH PRODEJNÁCH</t>
  </si>
  <si>
    <t>MALOOBCHOD S POČÍTAČOVÝM A KOMUNIKAČNÍM ZAŘÍZENÍM VE SPECIALIZOVANÝCH PRODEJNÁCH</t>
  </si>
  <si>
    <t>MALOOBCHOD S POČÍTAČI, POČÍTAČOVÝM PERIFERNÍM ZAŘÍZENÍM A SOFTWAREM</t>
  </si>
  <si>
    <t>MALOOBCHOD S TELEKOMUNIKAČNÍM ZAŘÍZENÍM</t>
  </si>
  <si>
    <t>MALOOBCHOD S AUDIO- A VIDEOZAŘÍZENÍM</t>
  </si>
  <si>
    <t>MALOOBCHOD S OSTATNÍMI VÝROBKY PŘEVÁŽNĚ PRO DOMÁCNOST VE SPECIALIZOVANÝCH PRODEJNÁCH</t>
  </si>
  <si>
    <t>MALOOBCHOD S TEXTILEM</t>
  </si>
  <si>
    <t>MALOOBCHOD S ŽELEZÁŘSKÝM ZBOŽÍM, BARVAMI, SKLEM A POTŘEBAMI PRO KUTILY</t>
  </si>
  <si>
    <t>MALOOBCHOD S KOBERCI, PODLAHOVÝMI KRYTINAMI A NÁSTĚNNÝMI OBKLADY</t>
  </si>
  <si>
    <t>MALOOBCHOD S ELEKTROSPOTŘEBIČI A ELEKTRONIKOU</t>
  </si>
  <si>
    <t>MALOOBCHOD S NÁBYTKEM, SVÍTIDLY A OSTATNÍMI VÝROBKY PŘEVÁŽNĚ PRO DOMÁCNOST VE SPECIALIZOVANÝCH PRODEJNÁCH</t>
  </si>
  <si>
    <t>MALOOBCHOD S VÝROBKY PRO KULTURNÍ ROZHLED A REKREACI VE SPECIALIZOVANÝCH PRODEJNÁCH</t>
  </si>
  <si>
    <t>MALOOBCHOD S KNIHAMI</t>
  </si>
  <si>
    <t>MALOOBCHOD S NOVINAMI, ČASOPISY A PAPÍRNICKÝM ZBOŽÍM</t>
  </si>
  <si>
    <t>MALOOBCHOD S AUDIO- A VIDEOZÁZNAMY</t>
  </si>
  <si>
    <t>MALOOBCHOD SE SPORTOVNÍM VYBAVENÍM</t>
  </si>
  <si>
    <t>MALOOBCHOD S HRAMI A HRAČKAMI</t>
  </si>
  <si>
    <t>MALOOBCHOD S OSTATNÍM ZBOŽÍM VE SPECIALIZOVANÝCH PRODEJNÁCH</t>
  </si>
  <si>
    <t>MALOOBCHOD S ODĚVY</t>
  </si>
  <si>
    <t>MALOOBCHOD S OBUVÍ A KOŽENÝMI VÝROBKY</t>
  </si>
  <si>
    <t>MALOOBCHOD S FARMACEUTICKÝMI PŘÍPRAVKY</t>
  </si>
  <si>
    <t>MALOOBCHOD SE ZDRAVOTNICKÝMI A ORTOPEDICKÝMI VÝROBKY</t>
  </si>
  <si>
    <t>MALOOBCHOD S KOSMETICKÝMI A TOALETNÍMI VÝROBKY</t>
  </si>
  <si>
    <t>MALOOBCHOD S KVĚTINAMI, ROSTLINAMI, OSIVY, HNOJIVY, ZVÍŘATY PRO ZÁJMOVÝ CHOV A KRMIVY PRO NĚ</t>
  </si>
  <si>
    <t>MALOOBCHOD S HODINAMI, HODINKAMI A KLENOTY</t>
  </si>
  <si>
    <t>OSTATNÍ MALOOBCHOD S NOVÝM ZBOŽÍM VE SPECIALIZOVANÝCH PRODEJNÁCH</t>
  </si>
  <si>
    <t>MALOOBCHOD S FOTOGRAFICKÝM A OPTICKÝM ZAŘÍZENÍM A POTŘEBAMI</t>
  </si>
  <si>
    <t>MALOOBCHOD S PEVNÝMI PALIVY</t>
  </si>
  <si>
    <t>MALOOBCHOD S KAPALNÝMI PALIVY (KROMĚ POHONNÝCH HMOT)</t>
  </si>
  <si>
    <t>MALOOBCHOD S PLYNNÝMI PALIVY (KROMĚ POHONNÝCH HMOT)</t>
  </si>
  <si>
    <t>OSTATNÍ MALOOBCHOD S NOVÝM ZBOŽÍM VE SPECIALIZOVANÝCH PRODEJNÁCH J. N.</t>
  </si>
  <si>
    <t>MALOOBCHOD S POUŽITÝM ZBOŽÍM V PRODEJNÁCH</t>
  </si>
  <si>
    <t>MALOOBCHOD VE STÁNCÍCH A NA TRZÍCH</t>
  </si>
  <si>
    <t>MALOOBCHOD S POTRAVINAMI, NÁPOJI A TABÁKOVÝMI VÝROBKY VE STÁNCÍCH A NA TRZÍCH</t>
  </si>
  <si>
    <t>MALOOBCHOD S TEXTILEM, ODĚVY A OBUVÍ VE STÁNCÍCH A NA TRZÍCH</t>
  </si>
  <si>
    <t>MALOOBCHOD S OSTATNÍM ZBOŽÍM VE STÁNCÍCH A NA TRZÍCH</t>
  </si>
  <si>
    <t>MALOOBCHOD MIMO PRODEJNY, STÁNKY A TRHY</t>
  </si>
  <si>
    <t>MALOOBCHOD PROSTŘEDNICTVÍM INTERNETU NEBO ZÁSILKOVÉ SLUŽBY</t>
  </si>
  <si>
    <t>MALOOBCHOD PROSTŘEDNICTVÍM INTERNETU</t>
  </si>
  <si>
    <t>MALOOBCHOD PROSTŘEDNICTVÍM ZÁSILKOVÉ SLUŽBY (JINÝ NEŽ PROSTŘEDNICTVÍM INTERNETU)</t>
  </si>
  <si>
    <t>OSTATNÍ MALOOBCHOD MIMO PRODEJNY, STÁNKY A TRHY</t>
  </si>
  <si>
    <t>POZEMNÍ A POTRUBNÍ DOPRAVA</t>
  </si>
  <si>
    <t>ŽELEZNIČNÍ OSOBNÍ DOPRAVA MEZIMĚSTSKÁ</t>
  </si>
  <si>
    <t>ŽELEZNIČNÍ NÁKLADNÍ DOPRAVA</t>
  </si>
  <si>
    <t>OSTATNÍ POZEMNÍ OSOBNÍ DOPRAVA</t>
  </si>
  <si>
    <t>MĚSTSKÁ A PŘÍMĚSTSKÁ POZEMNÍ OSOBNÍ DOPRAVA</t>
  </si>
  <si>
    <t>TAXISLUŽBA A PRONÁJEM OSOBNÍCH VOZŮ S ŘIDIČEM</t>
  </si>
  <si>
    <t>OSTATNÍ POZEMNÍ OSOBNÍ DOPRAVA J. N.</t>
  </si>
  <si>
    <t>MEZIMĚSTSKÁ PRAVIDELNÁ POZEMNÍ OSOBNÍ DOPRAVA</t>
  </si>
  <si>
    <t>OSOBNÍ DOPRAVA LANOVKOU NEBO VLEKEM</t>
  </si>
  <si>
    <t>NEPRAVIDELNÁ POZEMNÍ OSOBNÍ DOPRAVA</t>
  </si>
  <si>
    <t>JINÁ POZEMNÍ OSOBNÍ DOPRAVA J. N.</t>
  </si>
  <si>
    <t>SILNIČNÍ NÁKLADNÍ DOPRAVA A STĚHOVACÍ SLUŽBY</t>
  </si>
  <si>
    <t>SILNIČNÍ NÁKLADNÍ DOPRAVA</t>
  </si>
  <si>
    <t>STĚHOVACÍ SLUŽBY</t>
  </si>
  <si>
    <t>POTRUBNÍ DOPRAVA</t>
  </si>
  <si>
    <t>POTRUBNÍ DOPRAVA ROPOVODEM</t>
  </si>
  <si>
    <t>POTRUBNÍ DOPRAVA PLYNOVODEM</t>
  </si>
  <si>
    <t>POTRUBNÍ DOPRAVA OSTATNÍ</t>
  </si>
  <si>
    <t>VODNÍ DOPRAVA</t>
  </si>
  <si>
    <t>NÁMOŘNÍ A POBŘEŽNÍ OSOBNÍ DOPRAVA</t>
  </si>
  <si>
    <t>NÁMOŘNÍ A POBŘEŽNÍ NÁKLADNÍ DOPRAVA</t>
  </si>
  <si>
    <t>VNITROZEMSKÁ VODNÍ OSOBNÍ DOPRAVA</t>
  </si>
  <si>
    <t>VNITROZEMSKÁ VODNÍ NÁKLADNÍ DOPRAVA</t>
  </si>
  <si>
    <t>LETECKÁ DOPRAVA</t>
  </si>
  <si>
    <t>LETECKÁ OSOBNÍ DOPRAVA</t>
  </si>
  <si>
    <t>VNITROSTÁTNÍ PRAVIDELNÁ LETECKÁ OSOBNÍ DOPRAVA</t>
  </si>
  <si>
    <t>VNITROSTÁTNÍ NEPRAVIDELNÁ LETECKÁ OSOBNÍ DOPRAVA</t>
  </si>
  <si>
    <t>MEZINÁRODNÍ PRAVIDELNÁ LETECKÁ OSOBNÍ DOPRAVA</t>
  </si>
  <si>
    <t>MEZINÁRODNÍ NEPRAVIDELNÁ LETECKÁ OSOBNÍ DOPRAVA</t>
  </si>
  <si>
    <t>OSTATNÍ LETECKÁ OSOBNÍ DOPRAVA</t>
  </si>
  <si>
    <t>LETECKÁ NÁKLADNÍ DOPRAVA A KOSMICKÁ DOPRAVA</t>
  </si>
  <si>
    <t>LETECKÁ NÁKLADNÍ DOPRAVA</t>
  </si>
  <si>
    <t>KOSMICKÁ DOPRAVA</t>
  </si>
  <si>
    <t>SKLADOVÁNÍ A VEDLEJŠÍ ČINNOSTI V DOPRAVĚ</t>
  </si>
  <si>
    <t>SKLADOVÁNÍ</t>
  </si>
  <si>
    <t>VEDLEJŠÍ ČINNOSTI V DOPRAVĚ</t>
  </si>
  <si>
    <t>ČINNOSTI SOUVISEJÍCÍ S POZEMNÍ DOPRAVOU</t>
  </si>
  <si>
    <t>ČINNOSTI SOUVISEJÍCÍ S VODNÍ DOPRAVOU</t>
  </si>
  <si>
    <t>ČINNOSTI SOUVISEJÍCÍ S LETECKOU DOPRAVOU</t>
  </si>
  <si>
    <t>MANIPULACE S NÁKLADEM</t>
  </si>
  <si>
    <t>OSTATNÍ VEDLEJŠÍ ČINNOSTI V DOPRAVĚ</t>
  </si>
  <si>
    <t>POŠTOVNÍ A KURÝRNÍ ČINNOSTI</t>
  </si>
  <si>
    <t>ZÁKLADNÍ POŠTOVNÍ SLUŽBY POSKYTOVANÉ NA ZÁKLADĚ POŠTOVNÍ LICENCE</t>
  </si>
  <si>
    <t>OSTATNÍ POŠTOVNÍ A KURÝRNÍ ČINNOSTI</t>
  </si>
  <si>
    <t>UBYTOVÁNÍ</t>
  </si>
  <si>
    <t>UBYTOVÁNÍ V HOTELÍCH A PODOBNÝCH UBYTOVACÍCH ZAŘÍZENÍCH</t>
  </si>
  <si>
    <t>HOTELY</t>
  </si>
  <si>
    <t>MOTELY, BOTELY</t>
  </si>
  <si>
    <t>OSTATNÍ PODOBNÁ UBYTOVACÍ ZAŘÍZENÍ</t>
  </si>
  <si>
    <t>REKREAČNÍ A OSTATNÍ KRÁTKODOBÉ UBYTOVÁNÍ</t>
  </si>
  <si>
    <t>KEMPY A TÁBOŘIŠTĚ</t>
  </si>
  <si>
    <t>OSTATNÍ UBYTOVÁNÍ</t>
  </si>
  <si>
    <t>UBYTOVÁNÍ V ZAŘÍZENÝCH PRONÁJMECH</t>
  </si>
  <si>
    <t>UBYTOVÁNÍ VE VYSOKOŠKOLSKÝCH KOLEJÍCH, DOMOVECH MLÁDEŽE</t>
  </si>
  <si>
    <t>OSTATNÍ UBYTOVÁNÍ J. N.</t>
  </si>
  <si>
    <t>STRAVOVÁNÍ A POHOSTINSTVÍ</t>
  </si>
  <si>
    <t>STRAVOVÁNÍ V RESTAURACÍCH, U STÁNKŮ A V MOBILNÍCH ZAŘÍZENÍCH</t>
  </si>
  <si>
    <t>POSKYTOVÁNÍ CATERINGOVÝCH A OSTATNÍCH STRAVOVACÍCH SLUŽEB</t>
  </si>
  <si>
    <t>POSKYTOVÁNÍ CATERINGOVÝCH SLUŽEB</t>
  </si>
  <si>
    <t>POSKYTOVÁNÍ OSTATNÍCH STRAVOVACÍCH SLUŽEB</t>
  </si>
  <si>
    <t>STRAVOVÁNÍ V ZÁVODNÍCH KUCHYNÍCH</t>
  </si>
  <si>
    <t>STRAVOVÁNÍ VE ŠKOLNÍCH ZAŘÍZENÍCH, MENZÁCH</t>
  </si>
  <si>
    <t>POSKYTOVÁNÍ JINÝCH STRAVOVACÍCH SLUŽEB J. N.</t>
  </si>
  <si>
    <t>POHOSTINSTVÍ</t>
  </si>
  <si>
    <t>VYDAVATELSKÉ ČINNOSTI</t>
  </si>
  <si>
    <t>VYDÁVÁNÍ KNIH, PERIODICKÝCH PUBLIKACÍ A OSTATNÍ VYDAVATELSKÉ ČINNOSTI</t>
  </si>
  <si>
    <t>VYDÁVÁNÍ KNIH</t>
  </si>
  <si>
    <t>VYDÁVÁNÍ ADRESÁŘŮ A JINÝCH SEZNAMŮ</t>
  </si>
  <si>
    <t>VYDÁVÁNÍ NOVIN</t>
  </si>
  <si>
    <t>VYDÁVÁNÍ ČASOPISŮ A OSTATNÍCH PERIODICKÝCH PUBLIKACÍ</t>
  </si>
  <si>
    <t>OSTATNÍ VYDAVATELSKÉ ČINNOSTI</t>
  </si>
  <si>
    <t>VYDÁVÁNÍ SOFTWARU</t>
  </si>
  <si>
    <t>VYDÁVÁNÍ POČÍTAČOVÝCH HER</t>
  </si>
  <si>
    <t>OSTATNÍ VYDÁVÁNÍ SOFTWARU</t>
  </si>
  <si>
    <t>ČINNOSTI V OBLASTI FILMŮ, VIDEOZÁZNAMŮ A TELEVIZNÍCH PROGRAMŮ, POŘIZOVÁNÍ ZVUKOVÝCH NAHRÁVEK A HUDEBNÍ VYDAVATELSKÉ ČINNOSTI</t>
  </si>
  <si>
    <t>ČINNOSTI V OBLASTI FILMŮ, VIDEOZÁZNAMŮ A TELEVIZNÍCH PROGRAMŮ</t>
  </si>
  <si>
    <t>PRODUKCE FILMŮ, VIDEOZÁZNAMŮ A TELEVIZNÍCH PROGRAMŮ</t>
  </si>
  <si>
    <t>POSTPRODUKCE FILMŮ, VIDEOZÁZNAMŮ A TELEVIZNÍCH PROGRAMŮ</t>
  </si>
  <si>
    <t>DISTRIBUCE FILMŮ, VIDEOZÁZNAMŮ A TELEVIZNÍCH PROGRAMŮ</t>
  </si>
  <si>
    <t>PROMÍTÁNÍ FILMŮ</t>
  </si>
  <si>
    <t>POŘIZOVÁNÍ ZVUKOVÝCH NAHRÁVEK A HUDEBNÍ VYDAVATELSKÉ ČINNOSTI</t>
  </si>
  <si>
    <t>TVORBA PROGRAMŮ A VYSÍLÁNÍ</t>
  </si>
  <si>
    <t>ROZHLASOVÉ VYSÍLÁNÍ</t>
  </si>
  <si>
    <t>TVORBA TELEVIZNÍCH PROGRAMŮ A TELEVIZNÍ VYSÍLÁNÍ</t>
  </si>
  <si>
    <t>TELEKOMUNIKAČNÍ ČINNOSTI</t>
  </si>
  <si>
    <t>ČINNOSTI SOUVISEJÍCÍ S PEVNOU TELEKOMUNIKAČNÍ SÍTÍ</t>
  </si>
  <si>
    <t>POSKYTOVÁNÍ HLASOVÝCH SLUŽEB PŘES PEVNOU TELEKOMUNIKAČNÍ SÍŤ</t>
  </si>
  <si>
    <t>PRONÁJEM PEVNÉ TELEKOMUNIKAČNÍ SÍTĚ</t>
  </si>
  <si>
    <t>PŘENOS DAT PŘES PEVNOU TELEKOMUNIKAČNÍ SÍŤ</t>
  </si>
  <si>
    <t>POSKYTOVÁNÍ PŘÍSTUPU K INTERNETU PŘES PEVNOU TELEKOMUNIKAČNÍ SÍŤ</t>
  </si>
  <si>
    <t>OSTATNÍ ČINNOSTI SOUVISEJÍCÍ S PEVNOU TELEKOMUNIKAČNÍ SÍTÍ</t>
  </si>
  <si>
    <t>ČINNOSTI SOUVISEJÍCÍ S BEZDRÁTOVOU TELEKOMUNIKAČNÍ SÍTÍ</t>
  </si>
  <si>
    <t>POSKYTOVÁNÍ HLASOVÝCH SLUŽEB PŘES BEZDRÁTOVOU TELEKOMUNIKAČNÍ SÍŤ</t>
  </si>
  <si>
    <t>PRONÁJEM BEZDRÁTOVÉ TELEKOMUNIKAČNÍ SÍTĚ</t>
  </si>
  <si>
    <t>PŘENOS DAT PŘES BEZDRÁTOVOU TELEKOMUNIKAČNÍ SÍŤ</t>
  </si>
  <si>
    <t>POSKYTOVÁNÍ PŘÍSTUPU K INTERNETU PŘES BEZDRÁTOVOU TELEKOMUNIKAČNÍ SÍŤ</t>
  </si>
  <si>
    <t>OSTATNÍ ČINNOSTI SOUVISEJÍCÍ S BEZDRÁTOVOU TELEKOMUNIKAČNÍ SÍTÍ</t>
  </si>
  <si>
    <t>ČINNOSTI SOUVISEJÍCÍ SE SATELITNÍ TELEKOMUNIKAČNÍ SÍTÍ</t>
  </si>
  <si>
    <t>OSTATNÍ TELEKOMUNIKAČNÍ ČINNOSTI</t>
  </si>
  <si>
    <t>ČINNOSTI V OBLASTI INFORMAČNÍCH TECHNOLOGIÍ</t>
  </si>
  <si>
    <t>PROGRAMOVÁNÍ</t>
  </si>
  <si>
    <t>PORADENSTVÍ V OBLASTI INFORMAČNÍCH TECHNOLOGIÍ</t>
  </si>
  <si>
    <t>SPRÁVA POČÍTAČOVÉHO VYBAVENÍ</t>
  </si>
  <si>
    <t>OSTATNÍ ČINNOSTI V OBLASTI INFORMAČNÍCH TECHNOLOGIÍ</t>
  </si>
  <si>
    <t>INFORMAČNÍ ČINNOSTI</t>
  </si>
  <si>
    <t>ČINNOSTI SOUVISEJÍCÍ SE ZPRACOVÁNÍM DAT A HOSTINGEM; ČINNOSTI SOUVISEJÍCÍ S WEBOVÝMI PORTÁLY</t>
  </si>
  <si>
    <t>ČINNOSTI SOUVISEJÍCÍ SE ZPRACOVÁNÍM DAT A HOSTINGEM</t>
  </si>
  <si>
    <t>ČINNOSTI SOUVISEJÍCÍ S WEBOVÝMI PORTÁLY</t>
  </si>
  <si>
    <t>OSTATNÍ INFORMAČNÍ ČINNOSTI</t>
  </si>
  <si>
    <t>ČINNOSTI ZPRAVODAJSKÝCH TISKOVÝCH KANCELÁŘÍ A AGENTUR</t>
  </si>
  <si>
    <t>OSTATNÍ INFORMAČNÍ ČINNOSTI J. N.</t>
  </si>
  <si>
    <t>FINANČNÍ ZPROSTŘEDKOVÁNÍ, KROMĚ POJIŠŤOVNICTVÍ A PENZIJNÍHO FINANCOVÁNÍ</t>
  </si>
  <si>
    <t>PENĚŽNÍ ZPROSTŘEDKOVÁNÍ</t>
  </si>
  <si>
    <t>CENTRÁLNÍ BANKOVNICTVÍ</t>
  </si>
  <si>
    <t>OSTATNÍ PENĚŽNÍ ZPROSTŘEDKOVÁNÍ</t>
  </si>
  <si>
    <t>ČINNOSTI HOLDINGOVÝCH SPOLEČNOSTÍ</t>
  </si>
  <si>
    <t>ČINNOSTI TRUSTŮ, FONDŮ A PODOBNÝCH FINANČNÍCH SUBJEKTŮ</t>
  </si>
  <si>
    <t>OSTATNÍ FINANČNÍ ZPROSTŘEDKOVÁNÍ</t>
  </si>
  <si>
    <t>FINANČNÍ LEASING</t>
  </si>
  <si>
    <t>OSTATNÍ POSKYTOVÁNÍ ÚVĚRŮ</t>
  </si>
  <si>
    <t>POSKYTOVÁNÍ ÚVĚRŮ SPOLEČNOSTMI, KTERÉ NEPŘIJÍMAJÍ VKLADY</t>
  </si>
  <si>
    <t>POSKYTOVÁNÍ OBCHODNÍCH ÚVĚRŮ</t>
  </si>
  <si>
    <t>ČINNOSTI ZASTAVÁREN</t>
  </si>
  <si>
    <t>OSTATNÍ POSKYTOVÁNÍ ÚVĚRŮ J. N.</t>
  </si>
  <si>
    <t>OSTATNÍ FINANČNÍ ZPROSTŘEDKOVÁNÍ J. N.</t>
  </si>
  <si>
    <t>FAKTORINGOVÉ ČINNOSTI</t>
  </si>
  <si>
    <t>OBCHODOVÁNÍ S CENNÝMI PAPÍRY NA VLASTNÍ ÚČET</t>
  </si>
  <si>
    <t>JINÉ FINANČNÍ ZPROSTŘEDKOVÁNÍ J. N.</t>
  </si>
  <si>
    <t>POJIŠTĚNÍ, ZAJIŠTĚNÍ A PENZIJNÍ FINANCOVÁNÍ, KROMĚ POVINNÉHO SOCIÁLNÍHO ZABEZPEČENÍ</t>
  </si>
  <si>
    <t>POJIŠTĚNÍ</t>
  </si>
  <si>
    <t>ŽIVOTNÍ POJIŠTĚNÍ</t>
  </si>
  <si>
    <t>NEŽIVOTNÍ POJIŠTĚNÍ</t>
  </si>
  <si>
    <t>ZAJIŠTĚNÍ</t>
  </si>
  <si>
    <t>PENZIJNÍ FINANCOVÁNÍ</t>
  </si>
  <si>
    <t>OSTATNÍ FINANČNÍ ČINNOSTI</t>
  </si>
  <si>
    <t>POMOCNÉ ČINNOSTI SOUVISEJÍCÍ S FINANČNÍM ZPROSTŘEDKOVÁNÍM, KROMĚ POJIŠŤOVNICTVÍ A PENZIJNÍHO FINANCOVÁNÍ</t>
  </si>
  <si>
    <t>ŘÍZENÍ A SPRÁVA FINANČNÍCH TRHŮ</t>
  </si>
  <si>
    <t>OBCHODOVÁNÍ S CENNÝMI PAPÍRY A KOMODITAMI NA BURZÁCH</t>
  </si>
  <si>
    <t>OSTATNÍ POMOCNÉ ČINNOSTI SOUVISEJÍCÍ S FINANČNÍM ZPROSTŘEDKOVÁNÍM</t>
  </si>
  <si>
    <t>POMOCNÉ ČINNOSTI SOUVISEJÍCÍ S POJIŠŤOVNICTVÍM A PENZIJNÍM FINANCOVÁNÍM</t>
  </si>
  <si>
    <t>VYHODNOCOVÁNÍ RIZIK A ŠKOD</t>
  </si>
  <si>
    <t>ČINNOSTI ZÁSTUPCŮ POJIŠŤOVNY A MAKLÉŘŮ</t>
  </si>
  <si>
    <t>OSTATNÍ POMOCNÉ ČINNOSTI SOUVISEJÍCÍ S POJIŠŤOVNICTVÍM A PENZIJNÍM FINANCOVÁNÍM</t>
  </si>
  <si>
    <t>SPRÁVA FONDŮ</t>
  </si>
  <si>
    <t>ČINNOSTI V OBLASTI NEMOVITOSTÍ</t>
  </si>
  <si>
    <t>NÁKUP A NÁSLEDNÝ PRODEJ VLASTNÍCH NEMOVITOSTÍ</t>
  </si>
  <si>
    <t>PRONÁJEM A SPRÁVA VLASTNÍCH NEBO PRONAJATÝCH NEMOVITOSTÍ</t>
  </si>
  <si>
    <t>PRONÁJEM VLASTNÍCH NEBO PRONAJATÝCH NEMOVITOSTÍ S BYTOVÝMI PROSTORY</t>
  </si>
  <si>
    <t>PRONÁJEM VLASTNÍCH NEBO PRONAJATÝCH NEMOVITOSTÍ S NEBYTOVÝMI PROSTORY</t>
  </si>
  <si>
    <t>SPRÁVA VLASTNÍCH NEBO PRONAJATÝCH NEMOVITOSTÍ S BYTOVÝMI PROSTORY</t>
  </si>
  <si>
    <t>SPRÁVA VLASTNÍCH NEBO PRONAJATÝCH NEMOVITOSTÍ S NEBYTOVÝMI PROSTORY</t>
  </si>
  <si>
    <t>ČINNOSTI V OBLASTI NEMOVITOSTÍ NA ZÁKLADĚ SMLOUVY NEBO DOHODY</t>
  </si>
  <si>
    <t>ZPROSTŘEDKOVATELSKÉ ČINNOSTI REALITNÍCH AGENTUR</t>
  </si>
  <si>
    <t>SPRÁVA NEMOVITOSTÍ NA ZÁKLADĚ SMLOUVY NEBO DOHODY</t>
  </si>
  <si>
    <t>PRÁVNÍ A ÚČETNICKÉ ČINNOSTI</t>
  </si>
  <si>
    <t>PRÁVNÍ ČINNOSTI</t>
  </si>
  <si>
    <t>ÚČETNICKÉ A AUDITORSKÉ ČINNOSTI; DAŇOVÉ PORADENSTVÍ</t>
  </si>
  <si>
    <t>ČINNOSTI VEDENÍ PODNIKŮ; PORADENSTVÍ V OBLASTI ŘÍZENÍ</t>
  </si>
  <si>
    <t>ČINNOSTI VEDENÍ PODNIKŮ</t>
  </si>
  <si>
    <t>PORADENSTVÍ V OBLASTI ŘÍZENÍ</t>
  </si>
  <si>
    <t>PORADENSTVÍ V OBLASTI VZTAHŮ S VEŘEJNOSTÍ A KOMUNIKACE</t>
  </si>
  <si>
    <t>OSTATNÍ PORADENSTVÍ V OBLASTI PODNIKÁNÍ A ŘÍZENÍ</t>
  </si>
  <si>
    <t>ARCHITEKTONICKÉ A INŽENÝRSKÉ ČINNOSTI; TECHNICKÉ ZKOUŠKY A ANALÝZY</t>
  </si>
  <si>
    <t>ARCHITEKTONICKÉ A INŽENÝRSKÉ ČINNOSTI A SOUVISEJÍCÍ TECHNICKÉ PORADENSTVÍ</t>
  </si>
  <si>
    <t>ARCHITEKTONICKÉ ČINNOSTI</t>
  </si>
  <si>
    <t>INŽENÝRSKÉ ČINNOSTI A SOUVISEJÍCÍ TECHNICKÉ PORADENSTVÍ</t>
  </si>
  <si>
    <t>GEOLOGICKÝ PRŮZKUM</t>
  </si>
  <si>
    <t>ZEMĚMĚŘICKÉ A KARTOGRAFICKÉ ČINNOSTI</t>
  </si>
  <si>
    <t>HYDROMETEOROLOGICKÉ A METEOROLOGICKÉ ČINNOSTI</t>
  </si>
  <si>
    <t>OSTATNÍ INŽENÝRSKÉ ČINNOSTI A SOUVISEJÍCÍ TECHNICKÉ PORADENSTVÍ J. N.</t>
  </si>
  <si>
    <t>TECHNICKÉ ZKOUŠKY A ANALÝZY</t>
  </si>
  <si>
    <t>ZKOUŠKY A ANALÝZY VYHRAZENÝCH TECHNICKÝCH ZAŘÍZENÍ</t>
  </si>
  <si>
    <t>OSTATNÍ TECHNICKÉ ZKOUŠKY A ANALÝZY</t>
  </si>
  <si>
    <t>VÝZKUM A VÝVOJ</t>
  </si>
  <si>
    <t>VÝZKUM A VÝVOJ V OBLASTI PŘÍRODNÍCH A TECHNICKÝCH VĚD</t>
  </si>
  <si>
    <t>VÝZKUM A VÝVOJ V OBLASTI BIOTECHNOLOGIE</t>
  </si>
  <si>
    <t>OSTATNÍ VÝZKUM A VÝVOJ V OBLASTI PŘÍRODNÍCH A TECHNICKÝCH VĚD</t>
  </si>
  <si>
    <t>VÝZKUM A VÝVOJ V OBLASTI LÉKAŘSKÝCH VĚD</t>
  </si>
  <si>
    <t>VÝZKUM A VÝVOJ V OBLASTI TECHNICKÝCH VĚD</t>
  </si>
  <si>
    <t>VÝZKUM A VÝVOJ V OBLASTI JINÝCH PŘÍRODNÍCH VĚD</t>
  </si>
  <si>
    <t>VÝZKUM A VÝVOJ V OBLASTI SPOLEČENSKÝCH A HUMANITNÍCH VĚD</t>
  </si>
  <si>
    <t>REKLAMA A PRŮZKUM TRHU</t>
  </si>
  <si>
    <t>REKLAMNÍ ČINNOSTI</t>
  </si>
  <si>
    <t>ČINNOSTI REKLAMNÍCH AGENTUR</t>
  </si>
  <si>
    <t>ZASTUPOVÁNÍ MÉDIÍ PŘI PRODEJI REKLAMNÍHO ČASU A PROSTORU</t>
  </si>
  <si>
    <t>PRŮZKUM TRHU A VEŘEJNÉHO MÍNĚNÍ</t>
  </si>
  <si>
    <t>OSTATNÍ PROFESNÍ, VĚDECKÉ A TECHNICKÉ ČINNOSTI</t>
  </si>
  <si>
    <t>SPECIALIZOVANÉ NÁVRHÁŘSKÉ ČINNOSTI</t>
  </si>
  <si>
    <t>FOTOGRAFICKÉ ČINNOSTI</t>
  </si>
  <si>
    <t>PŘEKLADATELSKÉ A TLUMOČNICKÉ ČINNOSTI</t>
  </si>
  <si>
    <t>OSTATNÍ PROFESNÍ, VĚDECKÉ A TECHNICKÉ ČINNOSTI J. N.</t>
  </si>
  <si>
    <t>PORADENSTVÍ V OBLASTI BEZPEČNOSTI A OCHRANY ZDRAVÍ PŘI PRÁCI</t>
  </si>
  <si>
    <t>PORADENSTVÍ V OBLASTI POŽÁRNÍ OCHRANY</t>
  </si>
  <si>
    <t>JINÉ PROFESNÍ, VĚDECKÉ A TECHNICKÉ ČINNOSTI J. N.</t>
  </si>
  <si>
    <t>VETERINÁRNÍ ČINNOSTI</t>
  </si>
  <si>
    <t>ČINNOSTI V OBLASTI PRONÁJMU A OPERATIVNÍHO LEASINGU</t>
  </si>
  <si>
    <t>PRONÁJEM A LEASING MOTOROVÝCH VOZIDEL, KROMĚ MOTOCYKLŮ</t>
  </si>
  <si>
    <t>PRONÁJEM A LEASING AUTOMOBILŮ A JINÝCH LEHKÝCH MOTOROVÝCH VOZIDEL, KROMĚ MOTOCYKLŮ</t>
  </si>
  <si>
    <t>PRONÁJEM A LEASING NÁKLADNÍCH AUTOMOBILŮ</t>
  </si>
  <si>
    <t>PRONÁJEM A LEASING VÝROBKŮ PRO OSOBNÍ POTŘEBU A PŘEVÁŽNĚ PRO DOMÁCNOST</t>
  </si>
  <si>
    <t>PRONÁJEM A LEASING REKREAČNÍCH A SPORTOVNÍCH POTŘEB</t>
  </si>
  <si>
    <t>PRONÁJEM VIDEOKAZET A DISKŮ</t>
  </si>
  <si>
    <t>PRONÁJEM A LEASING OSTATNÍCH VÝROBKŮ PRO OSOBNÍ POTŘEBU A PŘEVÁŽNĚ PRO DOMÁCNOST</t>
  </si>
  <si>
    <t>PRONÁJEM A LEASING OSTATNÍCH STROJŮ, ZAŘÍZENÍ A VÝROBKŮ</t>
  </si>
  <si>
    <t>PRONÁJEM A LEASING ZEMĚDĚLSKÝCH STROJŮ A ZAŘÍZENÍ</t>
  </si>
  <si>
    <t>PRONÁJEM A LEASING STAVEBNÍCH STROJŮ A ZAŘÍZENÍ</t>
  </si>
  <si>
    <t>PRONÁJEM A LEASING KANCELÁŘSKÝCH STROJŮ A ZAŘÍZENÍ, VČETNĚ POČÍTAČŮ</t>
  </si>
  <si>
    <t>PRONÁJEM A LEASING VODNÍCH DOPRAVNÍCH PROSTŘEDKŮ</t>
  </si>
  <si>
    <t>PRONÁJEM A LEASING LETECKÝCH DOPRAVNÍCH PROSTŘEDKŮ</t>
  </si>
  <si>
    <t>PRONÁJEM A LEASING OSTATNÍCH STROJŮ, ZAŘÍZENÍ A VÝROBKŮ J. N.</t>
  </si>
  <si>
    <t>LEASING DUŠEVNÍHO VLASTNICTVÍ A PODOBNÝCH PRODUKTŮ, KROMĚ DĚL CHRÁNĚNÝCH AUTORSKÝM PRÁVEM</t>
  </si>
  <si>
    <t>ČINNOSTI SOUVISEJÍCÍ SE ZAMĚSTNÁNÍM</t>
  </si>
  <si>
    <t>ČINNOSTI AGENTUR ZPROSTŘEDKUJÍCÍCH ZAMĚSTNÁNÍ</t>
  </si>
  <si>
    <t>ČINNOSTI AGENTUR ZPROSTŘEDKUJÍCÍCH PRÁCI NA PŘECHODNOU DOBU</t>
  </si>
  <si>
    <t>OSTATNÍ POSKYTOVÁNÍ LIDSKÝCH ZDROJŮ</t>
  </si>
  <si>
    <t>ČINNOSTI CESTOVNÍCH AGENTUR, KANCELÁŘÍ A JINÉ REZERVAČNÍ A SOUVISEJÍCÍ ČINNOSTI</t>
  </si>
  <si>
    <t>ČINNOSTI CESTOVNÍCH AGENTUR A CESTOVNÍCH KANCELÁŘÍ</t>
  </si>
  <si>
    <t>ČINNOSTI CESTOVNÍCH AGENTUR</t>
  </si>
  <si>
    <t>ČINNOSTI CESTOVNÍCH KANCELÁŘÍ</t>
  </si>
  <si>
    <t>OSTATNÍ REZERVAČNÍ A SOUVISEJÍCÍ ČINNOSTI</t>
  </si>
  <si>
    <t>PRŮVODCOVSKÉ ČINNOSTI</t>
  </si>
  <si>
    <t>OSTATNÍ REZERVAČNÍ A SOUVISEJÍCÍ ČINNOSTI J. N.</t>
  </si>
  <si>
    <t>BEZPEČNOSTNÍ A PÁTRACÍ ČINNOSTI</t>
  </si>
  <si>
    <t>ČINNOSTI SOUKROMÝCH BEZPEČNOSTNÍCH AGENTUR</t>
  </si>
  <si>
    <t>ČINNOSTI SOUVISEJÍCÍ S PROVOZEM BEZPEČNOSTNÍCH SYSTÉMŮ</t>
  </si>
  <si>
    <t>PÁTRACÍ ČINNOSTI</t>
  </si>
  <si>
    <t>ČINNOSTI SOUVISEJÍCÍ SE STAVBAMI A ÚPRAVOU KRAJINY</t>
  </si>
  <si>
    <t>KOMBINOVANÉ POMOCNÉ ČINNOSTI</t>
  </si>
  <si>
    <t>ÚKLIDOVÉ ČINNOSTI</t>
  </si>
  <si>
    <t>VŠEOBECNÝ ÚKLID BUDOV</t>
  </si>
  <si>
    <t>SPECIALIZOVANÉ ČIŠTĚNÍ A ÚKLID BUDOV A PRŮMYSLOVÝCH ZAŘÍZENÍ</t>
  </si>
  <si>
    <t>OSTATNÍ ÚKLIDOVÉ ČINNOSTI</t>
  </si>
  <si>
    <t>ČINNOSTI SOUVISEJÍCÍ S ÚPRAVOU KRAJINY</t>
  </si>
  <si>
    <t>ADMINISTRATIVNÍ, KANCELÁŘSKÉ A JINÉ PODPŮRNÉ ČINNOSTI PRO PODNIKÁNÍ</t>
  </si>
  <si>
    <t>ADMINISTRATIVNÍ A KANCELÁŘSKÉ ČINNOSTI</t>
  </si>
  <si>
    <t>UNIVERZÁLNÍ ADMINISTRATIVNÍ ČINNOSTI</t>
  </si>
  <si>
    <t>KOPÍROVÁNÍ, PŘÍPRAVA DOKUMENTŮ A OSTATNÍ SPECIALIZOVANÉ KANCELÁŘSKÉ PODPŮRNÉ ČINNOSTI</t>
  </si>
  <si>
    <t>ČINNOSTI ZPROSTŘEDKOVATELSKÝCH STŘEDISEK PO TELEFONU</t>
  </si>
  <si>
    <t>POŘÁDÁNÍ KONFERENCÍ A HOSPODÁŘSKÝCH VÝSTAV</t>
  </si>
  <si>
    <t>PODPŮRNÉ ČINNOSTI PRO PODNIKÁNÍ J. N.</t>
  </si>
  <si>
    <t>INKASNÍ ČINNOSTI, OVĚŘOVÁNÍ SOLVENTNOSTI ZÁKAZNÍKA</t>
  </si>
  <si>
    <t>BALICÍ ČINNOSTI</t>
  </si>
  <si>
    <t>OSTATNÍ PODPŮRNÉ ČINNOSTI PRO PODNIKÁNÍ J. N.</t>
  </si>
  <si>
    <t>VEŘEJNÁ SPRÁVA A OBRANA; POVINNÉ SOCIÁLNÍ ZABEZPEČENÍ</t>
  </si>
  <si>
    <t>VEŘEJNÁ SPRÁVA A HOSPODÁŘSKÁ A SOCIÁLNÍ POLITIKA</t>
  </si>
  <si>
    <t>VŠEOBECNÉ ČINNOSTI VEŘEJNÉ SPRÁVY</t>
  </si>
  <si>
    <t>REGULACE ČINNOSTÍ SOUVISEJÍCÍCH S POSKYTOVÁNÍM ZDRAVOTNÍ PÉČE, VZDĚLÁVÁNÍM, KULTUROU A SOCIÁLNÍ PÉČÍ, KROMĚ SOCIÁLNÍHO ZABEZPEČENÍ</t>
  </si>
  <si>
    <t>REGULACE A PODPORA PODNIKATELSKÉHO PROSTŘEDÍ</t>
  </si>
  <si>
    <t>ČINNOSTI PRO SPOLEČNOST JAKO CELEK</t>
  </si>
  <si>
    <t>ČINNOSTI V OBLASTI ZAHRANIČNÍCH VĚCÍ</t>
  </si>
  <si>
    <t>POMOC CIZÍM ZEMÍM PŘI KATASTROFÁCH NEBO V NOUZOVÝCH SITUACÍCH PŘÍMO NEBO PROSTŘEDNICTVÍM MEZINÁRODNÍCH ORGANIZACÍ</t>
  </si>
  <si>
    <t>ROZVÍJENÍ VZÁJEMNÉHO PŘÁTELSTVÍ A POROZUMĚNÍ MEZI NÁRODY</t>
  </si>
  <si>
    <t>OSTATNÍ ČINNOSTI V OBLASTI ZAHRANIČNÍCH VĚCÍ</t>
  </si>
  <si>
    <t>ČINNOSTI V OBLASTI OBRANY</t>
  </si>
  <si>
    <t>ČINNOSTI V OBLASTI SPRAVEDLNOSTI A SOUDNICTVÍ</t>
  </si>
  <si>
    <t>ČINNOSTI V OBLASTI VEŘEJNÉHO POŘÁDKU A BEZPEČNOSTI</t>
  </si>
  <si>
    <t>ČINNOSTI V OBLASTI PROTIPOŽÁRNÍ OCHRANY</t>
  </si>
  <si>
    <t>ČINNOSTI V OBLASTI POVINNÉHO SOCIÁLNÍHO ZABEZPEČENÍ</t>
  </si>
  <si>
    <t>VZDĚLÁVÁNÍ</t>
  </si>
  <si>
    <t>PŘEDŠKOLNÍ VZDĚLÁVÁNÍ</t>
  </si>
  <si>
    <t>PRIMÁRNÍ VZDĚLÁVÁNÍ</t>
  </si>
  <si>
    <t>SEKUNDÁRNÍ VZDĚLÁVÁNÍ</t>
  </si>
  <si>
    <t>SEKUNDÁRNÍ VŠEOBECNÉ VZDĚLÁVÁNÍ</t>
  </si>
  <si>
    <t>ZÁKLADNÍ VZDĚLÁVÁNÍ NA DRUHÉM STUPNI ZÁKLADNÍCH ŠKOL</t>
  </si>
  <si>
    <t>STŘEDNÍ VŠEOBECNÉ VZDĚLÁVÁNÍ</t>
  </si>
  <si>
    <t>SEKUNDÁRNÍ ODBORNÉ VZDĚLÁVÁNÍ</t>
  </si>
  <si>
    <t>STŘEDNÍ ODBORNÉ VZDĚLÁVÁNÍ NA UČILIŠTÍCH</t>
  </si>
  <si>
    <t>STŘEDNÍ ODBORNÉ VZDĚLÁVÁNÍ NA STŘEDNÍCH ODBORNÝCH ŠKOLÁCH</t>
  </si>
  <si>
    <t>POSTSEKUNDÁRNÍ VZDĚLÁVÁNÍ</t>
  </si>
  <si>
    <t>POSTSEKUNDÁRNÍ NIKOLI TERCIÁRNÍ VZDĚLÁVÁNÍ</t>
  </si>
  <si>
    <t>TERCIÁRNÍ VZDĚLÁVÁNÍ</t>
  </si>
  <si>
    <t>OSTATNÍ VZDĚLÁVÁNÍ</t>
  </si>
  <si>
    <t>SPORTOVNÍ A REKREAČNÍ VZDĚLÁVÁNÍ</t>
  </si>
  <si>
    <t>UMĚLECKÉ VZDĚLÁVÁNÍ</t>
  </si>
  <si>
    <t>ČINNOSTI AUTOŠKOL A JINÝCH ŠKOL ŘÍZENÍ</t>
  </si>
  <si>
    <t>ČINNOSTI AUTOŠKOL</t>
  </si>
  <si>
    <t>ČINNOSTI LETECKÝCH ŠKOL</t>
  </si>
  <si>
    <t>ČINNOSTI OSTATNÍCH ŠKOL ŘÍZENÍ</t>
  </si>
  <si>
    <t>OSTATNÍ VZDĚLÁVÁNÍ J. N.</t>
  </si>
  <si>
    <t>VZDĚLÁVÁNÍ V JAZYKOVÝCH ŠKOLÁCH</t>
  </si>
  <si>
    <t>ENVIRONMENTÁLNÍ VZDĚLÁVÁNÍ</t>
  </si>
  <si>
    <t>INOVAČNÍ VZDĚLÁVÁNÍ</t>
  </si>
  <si>
    <t>JINÉ VZDĚLÁVÁNÍ J. N.</t>
  </si>
  <si>
    <t>PODPŮRNÉ ČINNOSTI VE VZDĚLÁVÁNÍ</t>
  </si>
  <si>
    <t>ZDRAVOTNÍ PÉČE</t>
  </si>
  <si>
    <t>ÚSTAVNÍ ZDRAVOTNÍ PÉČE</t>
  </si>
  <si>
    <t>AMBULANTNÍ A ZUBNÍ ZDRAVOTNÍ PÉČE</t>
  </si>
  <si>
    <t>VŠEOBECNÁ AMBULANTNÍ ZDRAVOTNÍ PÉČE</t>
  </si>
  <si>
    <t>SPECIALIZOVANÁ AMBULANTNÍ ZDRAVOTNÍ PÉČE</t>
  </si>
  <si>
    <t>ZUBNÍ PÉČE</t>
  </si>
  <si>
    <t>OSTATNÍ ČINNOSTI SOUVISEJÍCÍ SE ZDRAVOTNÍ PÉČÍ</t>
  </si>
  <si>
    <t>ČINNOSTI SOUVISEJÍCÍ S OCHRANOU VEŘEJNÉHO ZDRAVÍ</t>
  </si>
  <si>
    <t>OSTATNÍ ČINNOSTI SOUVISEJÍCÍ SE ZDRAVOTNÍ PÉČÍ J. N.</t>
  </si>
  <si>
    <t>POBYTOVÉ SLUŽBY SOCIÁLNÍ PÉČE</t>
  </si>
  <si>
    <t>SOCIÁLNÍ PÉČE VE ZDRAVOTNICKÝCH ZAŘÍZENÍCH ÚSTAVNÍ PÉČE</t>
  </si>
  <si>
    <t>SOCIÁLNÍ PÉČE V ZAŘÍZENÍCH PRO OSOBY S CHRONICKÝM DUŠEVNÍM ONEMOCNĚNÍM A OSOBY ZÁVISLÉ NA NÁVYKOVÝCH LÁTKÁCH</t>
  </si>
  <si>
    <t>SOCIÁLNÍ PÉČE V ZAŘÍZENÍCH PRO OSOBY S CHRONICKÝM DUŠEVNÍM ONEMOCNĚNÍM</t>
  </si>
  <si>
    <t>SOCIÁLNÍ PÉČE V ZAŘÍZENÍCH PRO OSOBY ZÁVISLÉ NA NÁVYKOVÝCH LÁTKÁCH</t>
  </si>
  <si>
    <t>SOCIÁLNÍ PÉČE V DOMOVECH PRO SENIORY A OSOBY SE ZDRAVOTNÍM POSTIŽENÍM</t>
  </si>
  <si>
    <t>SOCIÁLNÍ PÉČE V DOMOVECH PRO SENIORY</t>
  </si>
  <si>
    <t>SOCIÁLNÍ PÉČE V DOMOVECH PRO OSOBY SE ZDRAVOTNÍM POSTIŽENÍM</t>
  </si>
  <si>
    <t>OSTATNÍ POBYTOVÉ SLUŽBY SOCIÁLNÍ PÉČE</t>
  </si>
  <si>
    <t>AMBULANTNÍ NEBO TERÉNNÍ SOCIÁLNÍ SLUŽBY</t>
  </si>
  <si>
    <t>AMBULANTNÍ NEBO TERÉNNÍ SOCIÁLNÍ SLUŽBY PRO SENIORY A OSOBY SE ZDRAVOTNÍM POSTIŽENÍM</t>
  </si>
  <si>
    <t>AMBULANTNÍ NEBO TERÉNNÍ SOCIÁLNÍ SLUŽBY PRO SENIORY</t>
  </si>
  <si>
    <t>AMBULANTNÍ NEBO TERÉNNÍ SOCIÁLNÍ SLUŽBY PRO OSOBY SE ZDRAVOTNÍM POSTIŽENÍM</t>
  </si>
  <si>
    <t>OSTATNÍ AMBULANTNÍ NEBO TERÉNNÍ SOCIÁLNÍ SLUŽBY</t>
  </si>
  <si>
    <t>SOCIÁLNÍ SLUŽBY POSKYTOVANÉ DĚTEM</t>
  </si>
  <si>
    <t>OSTATNÍ AMBULANTNÍ NEBO TERÉNNÍ SOCIÁLNÍ SLUŽBY J. N.</t>
  </si>
  <si>
    <t>SOCIÁLNÍ SLUŽBY PRO UPRCHLÍKY, OBĚTI KATASTROF</t>
  </si>
  <si>
    <t>SOCIÁLNÍ PREVENCE</t>
  </si>
  <si>
    <t>SOCIÁLNÍ REHABILITACE</t>
  </si>
  <si>
    <t>JINÉ AMBULANTNÍ NEBO TERÉNNÍ SOCIÁLNÍ SLUŽBY J. N.</t>
  </si>
  <si>
    <t>TVŮRČÍ, UMĚLECKÉ A ZÁBAVNÍ ČINNOSTI</t>
  </si>
  <si>
    <t>SCÉNICKÁ UMĚNÍ</t>
  </si>
  <si>
    <t>PODPŮRNÉ ČINNOSTI PRO SCÉNICKÁ UMĚNÍ</t>
  </si>
  <si>
    <t>UMĚLECKÁ TVORBA</t>
  </si>
  <si>
    <t>PROVOZOVÁNÍ KULTURNÍCH ZAŘÍZENÍ</t>
  </si>
  <si>
    <t>ČINNOSTI KNIHOVEN, ARCHIVŮ, MUZEÍ A JINÝCH KULTURNÍCH ZAŘÍZENÍ</t>
  </si>
  <si>
    <t>ČINNOSTI KNIHOVEN A ARCHIVŮ</t>
  </si>
  <si>
    <t>ČINNOSTI MUZEÍ</t>
  </si>
  <si>
    <t>PROVOZOVÁNÍ KULTURNÍCH PAMÁTEK, HISTORICKÝCH STAVEB A OBDOBNÝCH TURISTICKÝCH ZAJÍMAVOSTÍ</t>
  </si>
  <si>
    <t>ČINNOSTI BOTANICKÝCH A ZOOLOGICKÝCH ZAHRAD, PŘÍRODNÍCH REZERVACÍ A NÁRODNÍCH PARKŮ</t>
  </si>
  <si>
    <t>ČINNOSTI BOTANICKÝCH A ZOOLOGICKÝCH ZAHRAD</t>
  </si>
  <si>
    <t>ČINNOSTI PŘÍRODNÍCH REZERVACÍ A NÁRODNÍCH PARKŮ</t>
  </si>
  <si>
    <t>ČINNOSTI HEREN, KASIN A SÁZKOVÝCH KANCELÁŘÍ</t>
  </si>
  <si>
    <t>SPORTOVNÍ, ZÁBAVNÍ A REKREAČNÍ ČINNOSTI</t>
  </si>
  <si>
    <t>SPORTOVNÍ ČINNOSTI</t>
  </si>
  <si>
    <t>PROVOZOVÁNÍ SPORTOVNÍCH ZAŘÍZENÍ</t>
  </si>
  <si>
    <t>ČINNOSTI SPORTOVNÍCH KLUBŮ</t>
  </si>
  <si>
    <t>ČINNOSTI FITCENTER</t>
  </si>
  <si>
    <t>OSTATNÍ SPORTOVNÍ ČINNOSTI</t>
  </si>
  <si>
    <t>OSTATNÍ ZÁBAVNÍ A REKREAČNÍ ČINNOSTI</t>
  </si>
  <si>
    <t>ČINNOSTI LUNAPARKŮ A ZÁBAVNÍCH PARKŮ</t>
  </si>
  <si>
    <t>OSTATNÍ ZÁBAVNÍ A REKREAČNÍ ČINNOSTI J. N.</t>
  </si>
  <si>
    <t>ČINNOSTI ORGANIZACÍ SDRUŽUJÍCÍCH OSOBY ZA ÚČELEM PROSAZOVÁNÍ SPOLEČNÝCH ZÁJMŮ</t>
  </si>
  <si>
    <t>ČINNOSTI PODNIKATELSKÝCH, ZAMĚSTNAVATELSKÝCH A PROFESNÍCH ORGANIZACÍ</t>
  </si>
  <si>
    <t>ČINNOSTI PODNIKATELSKÝCH A ZAMĚSTNAVATELSKÝCH ORGANIZACÍ</t>
  </si>
  <si>
    <t>ČINNOSTI PROFESNÍCH ORGANIZACÍ</t>
  </si>
  <si>
    <t>ČINNOSTI ODBOROVÝCH SVAZŮ</t>
  </si>
  <si>
    <t>ČINNOSTI OSTATNÍCH ORGANIZACÍ SDRUŽUJÍCÍCH OSOBY ZA ÚČELEM PROSAZOVÁNÍ SPOLEČNÝCH ZÁJMŮ</t>
  </si>
  <si>
    <t>ČINNOSTI NÁBOŽENSKÝCH ORGANIZACÍ</t>
  </si>
  <si>
    <t>ČINNOSTI POLITICKÝCH STRAN A ORGANIZACÍ</t>
  </si>
  <si>
    <t>ČINNOSTI OSTATNÍCH ORGANIZACÍ SDRUŽUJÍCÍCH OSOBY ZA ÚČELEM PROSAZOVÁNÍ SPOLEČNÝCH ZÁJMŮ J. N.</t>
  </si>
  <si>
    <t>ČINNOSTI ORGANIZACÍ DĚTÍ A MLÁDEŽE</t>
  </si>
  <si>
    <t>ČINNOSTI ORGANIZACÍ NA PODPORU KULTURNÍ ČINNOSTI</t>
  </si>
  <si>
    <t>ČINNOSTI ORGANIZACÍ NA PODPORU REKREAČNÍ A ZÁJMOVÉ ČINNOSTI</t>
  </si>
  <si>
    <t>ČINNOSTI SPOTŘEBITELSKÝCH ORGANIZACÍ</t>
  </si>
  <si>
    <t>ČINNOSTI ENVIRONMENTÁLNÍCH A EKOLOGICKÝCH HNUTÍ</t>
  </si>
  <si>
    <t>ČINNOSTI ORGANIZACÍ NA OCHRANU A ZLEPŠENÍ POSTAVENÍ ETNICKÝCH, MENŠINOVÝCH A JINÝCH SPECIÁLNÍCH SKUPIN</t>
  </si>
  <si>
    <t>ČINNOSTI OBČANSKÝCH INICIATIV, PROTESTNÍCH HNUTÍ</t>
  </si>
  <si>
    <t>ČINNOSTI OSTATNÍCH ORGANIZACÍ J. N.</t>
  </si>
  <si>
    <t>OPRAVY POČÍTAČŮ A VÝROBKŮ PRO OSOBNÍ POTŘEBU A PŘEVÁŽNĚ PRO DOMÁCNOST</t>
  </si>
  <si>
    <t>OPRAVY POČÍTAČŮ A KOMUNIKAČNÍCH ZAŘÍZENÍ</t>
  </si>
  <si>
    <t>OPRAVY POČÍTAČŮ A PERIFERNÍCH ZAŘÍZENÍ</t>
  </si>
  <si>
    <t>OPRAVY KOMUNIKAČNÍCH ZAŘÍZENÍ</t>
  </si>
  <si>
    <t>OPRAVY VÝROBKŮ PRO OSOBNÍ POTŘEBU A PŘEVÁŽNĚ PRO DOMÁCNOST</t>
  </si>
  <si>
    <t>OPRAVY SPOTŘEBNÍ ELEKTRONIKY</t>
  </si>
  <si>
    <t>OPRAVY PŘÍSTROJŮ A ZAŘÍZENÍ PŘEVÁŽNĚ PRO DOMÁCNOST, DŮM A ZAHRADU</t>
  </si>
  <si>
    <t>OPRAVY OBUVI A KOŽENÝCH VÝROBKŮ</t>
  </si>
  <si>
    <t>OPRAVY NÁBYTKU A BYTOVÉHO ZAŘÍZENÍ</t>
  </si>
  <si>
    <t>OPRAVY HODIN, HODINEK A KLENOTNICKÝCH VÝROBKŮ</t>
  </si>
  <si>
    <t>OPRAVY OSTATNÍCH VÝROBKŮ PRO OSOBNÍ POTŘEBU A PŘEVÁŽNĚ PRO DOMÁCNOST</t>
  </si>
  <si>
    <t>POSKYTOVÁNÍ OSTATNÍCH OSOBNÍCH SLUŽEB</t>
  </si>
  <si>
    <t>PRANÍ A CHEMICKÉ ČIŠTĚNÍ TEXTILNÍCH A KOŽEŠINOVÝCH VÝROBKŮ</t>
  </si>
  <si>
    <t>KADEŘNICKÉ, KOSMETICKÉ A PODOBNÉ ČINNOSTI</t>
  </si>
  <si>
    <t>POHŘEBNÍ A SOUVISEJÍCÍ ČINNOSTI</t>
  </si>
  <si>
    <t>ČINNOSTI PRO OSOBNÍ A FYZICKOU POHODU</t>
  </si>
  <si>
    <t>POSKYTOVÁNÍ OSTATNÍCH OSOBNÍCH SLUŽEB J. N.</t>
  </si>
  <si>
    <t>ČINNOSTI DOMÁCNOSTÍ JAKO ZAMĚSTNAVATELŮ DOMÁCÍHO PERSONÁLU</t>
  </si>
  <si>
    <t>ČINNOSTI DOMÁCNOSTÍ PRODUKUJÍCÍCH BLÍŽE NEURČENÉ VÝROBKY A SLUŽBY PRO VLASTNÍ POTŘEBU</t>
  </si>
  <si>
    <t>ČINNOSTI DOMÁCNOSTÍ PRODUKUJÍCÍCH BLÍŽE NEURČENÉ VÝROBKY PRO VLASTNÍ POTŘEBU</t>
  </si>
  <si>
    <t>ČINNOSTI DOMÁCNOSTÍ POSKYTUJÍCÍCH BLÍŽE NEURČENÉ SLUŽBY PRO VLASTNÍ POTŘEBU</t>
  </si>
  <si>
    <t>ČINNOSTI EXTERITORIÁLNÍCH ORGANIZACÍ A ORGÁNŮ</t>
  </si>
  <si>
    <t>1.2.1.</t>
  </si>
  <si>
    <t>1.2.2.</t>
  </si>
  <si>
    <t>1.3.</t>
  </si>
  <si>
    <t>1.4.</t>
  </si>
  <si>
    <t>1.5.</t>
  </si>
  <si>
    <t>1.6.</t>
  </si>
  <si>
    <t>1.11.1.</t>
  </si>
  <si>
    <t>1.12.2.</t>
  </si>
  <si>
    <t>P - Patent</t>
  </si>
  <si>
    <t>Z - Poloprovoz, ověřená technologie</t>
  </si>
  <si>
    <t>F - Výsledky s právní ochranou - užitný vzor, průmyslový vzor</t>
  </si>
  <si>
    <t>G - Technicky realizované výsledky - prototyp, funkční vzorek</t>
  </si>
  <si>
    <t>N - Certifikované metodiky a postupy</t>
  </si>
  <si>
    <t>R - Software</t>
  </si>
  <si>
    <t>C - člen</t>
  </si>
  <si>
    <t>1.1.1.</t>
  </si>
  <si>
    <t>1.1..</t>
  </si>
  <si>
    <t>Název dílčího projektu (DP) - anglicky</t>
  </si>
  <si>
    <t>Předmět řešení - Anglicky</t>
  </si>
  <si>
    <t>Indikujte/odhadněte náklady dílčího projektu, a to dle podmínek uvedených ve smlouvě. Předmětem podpory programu SIGMA jsou pouze aktivity spadající do kategorie proof-of-concept.</t>
  </si>
  <si>
    <t>Projekt Programu SIGMA, podprogram 1</t>
  </si>
  <si>
    <t>Nepřímé náklady (režie max 25% Flat rate)</t>
  </si>
  <si>
    <t>Proof of Concept Explorer</t>
  </si>
  <si>
    <t>TQ11000018</t>
  </si>
  <si>
    <t xml:space="preserve">Projekt Programu SIGMA - DC1, Podpora aktivit „Proof of Concept” ve výzkumných organizacích </t>
  </si>
  <si>
    <t>Kontrola Flat rate</t>
  </si>
  <si>
    <t>Požadovaná výše podpory na dílčí projekt (max. 80%)</t>
  </si>
  <si>
    <t xml:space="preserve">Příloha </t>
  </si>
  <si>
    <t>Číslo projektu TAČR SIGMA DC1</t>
  </si>
  <si>
    <t>Název projektu TAČR SIGMA DC1</t>
  </si>
  <si>
    <t>3.7. Telefon</t>
  </si>
  <si>
    <t>3.8. E-mail</t>
  </si>
  <si>
    <t>3.9. Stěžejní vykonávané činnosti při řešení projektu</t>
  </si>
  <si>
    <t>3.11. Odborný životopis</t>
  </si>
  <si>
    <r>
      <t xml:space="preserve">Doba řešení dílčího projektu </t>
    </r>
    <r>
      <rPr>
        <b/>
        <sz val="8"/>
        <rFont val="Arial"/>
        <family val="2"/>
        <charset val="238"/>
      </rPr>
      <t>(min. 6měsíců, maximálně 36 měsíců, začátek vždy započetím kalendářního roku)</t>
    </r>
  </si>
  <si>
    <t>Finanční podpora z jiných zdrojů</t>
  </si>
  <si>
    <t>Náklady nebo výdaje na subdodávky (max. 20% z celkových uznatelných nákladů)</t>
  </si>
  <si>
    <t>4. HARMONOGRAM</t>
  </si>
  <si>
    <t>Komerční potenciál výsledku/výhody</t>
  </si>
  <si>
    <t>4. HARMONOGRAM DÍLČÍHO PROJEKTU</t>
  </si>
  <si>
    <t>Technická specifikace vašeho předmětu řešení</t>
  </si>
  <si>
    <t>Průzkum trhu</t>
  </si>
  <si>
    <t>Ano</t>
  </si>
  <si>
    <t>Ne</t>
  </si>
  <si>
    <t>8. PRŮZKUM TRHU</t>
  </si>
  <si>
    <t>Termín dosažení výstupu/výsledku</t>
  </si>
  <si>
    <t>Počátek etapy</t>
  </si>
  <si>
    <t>Číslo etapy</t>
  </si>
  <si>
    <t>Konec etapy</t>
  </si>
  <si>
    <t>Popis Výstupu</t>
  </si>
  <si>
    <t>Představte identifikované tržní příležitosti, především popis problému, který bude výsledek dílčího projektu u zákazníků řešit včetně popisu relevantních potřeb zákazníků. Objasněte také, jaké jsou (1) výhody pro zákazníka a (2) hlavní rozdíly předmětu řešení dílčího projektu nad současnými řešeními na trhu. Rozveďte jednotlivé parametry konkurenčních výrobků a srovnání s nimi.Uveďte dále, jaká existují dle Vašeho názoru rizika/problémy stojící v cestě k uskutečnění dílčího projektu. 
Pro identifikaci tržních příležitostí užijte současné a relevantní informace z uznávaných zdrojů, a tyto zdroje, pokud možno, uveďte.</t>
  </si>
  <si>
    <t>Pokud byl průzkum proveden, prosím doložete jako přílohu.</t>
  </si>
  <si>
    <t>8.2.</t>
  </si>
  <si>
    <t>8.3.</t>
  </si>
  <si>
    <t>c) Technologie, která napomůže postupnému zlepšení stávajícího řešení.</t>
  </si>
  <si>
    <t>a) Disruptivní (převratná) technologie = zásadním způsobem překonává a vytlačuje stávající technologie.</t>
  </si>
  <si>
    <t>b) Nová technologie, která může řešit stávající problém snížením ceny/zvýšením výkonu.</t>
  </si>
  <si>
    <t xml:space="preserve">d) Technologie, která nabízí řešení nových (vznikajících) problémů. </t>
  </si>
  <si>
    <t>1.14.</t>
  </si>
  <si>
    <t>Finance za dílčí projekt (náklady celkem)</t>
  </si>
  <si>
    <t xml:space="preserve">Finanční podpora na dílčí projekt </t>
  </si>
  <si>
    <t>Položka 5.6 Náklady řízení dílčího projektu je určena pro pracoviště Centra transferu technologií (CTT). Spolufinancování nákladů v této položce (ve výši 20%) na řízení dílčího projektu bude realizováno ze strany CTT.</t>
  </si>
  <si>
    <t>Bez výstupu</t>
  </si>
  <si>
    <t>P - Patent
Z - Poloprovoz, ověřená technologie
F - Výsledky s právní ochranou - užitný vzor, průmyslový vzor
G - technicky realizované výsledky - prototyp, funkční vzorek
N - certifikované metodiky a postupy
R - software
O - Jiné („Jiné výsledky“ jsou takové výsledky, které nesplňují definice ostatních druhů výsledků výzkumu, experimentálního vývoje a inovací),
například: zkušební série / materiál s ověřenými vlastnostmi / metodika s ověřenými vlastnostmi / uzavřená licenční smlouva / založená start-up společnost / založená spin-off společnost / další uzavřená smlouva související s transferem duševního vlastnictví v oblasti výzkumu.</t>
  </si>
  <si>
    <t>Vysvětlení výstupů</t>
  </si>
  <si>
    <r>
      <t xml:space="preserve">Přehled výsledků dílčího projektu </t>
    </r>
    <r>
      <rPr>
        <sz val="10"/>
        <rFont val="Arial"/>
        <family val="2"/>
        <charset val="238"/>
      </rPr>
      <t>(viz list 4)</t>
    </r>
  </si>
  <si>
    <t>Pořadí kola sběru návrhů dílčích projektů</t>
  </si>
  <si>
    <t>Interní registrační číslo dílčího projektu</t>
  </si>
  <si>
    <t>1.8.1.</t>
  </si>
  <si>
    <t>Klíčová slova anglicky</t>
  </si>
  <si>
    <t>1.14.1.</t>
  </si>
  <si>
    <t>1.14.2.</t>
  </si>
  <si>
    <t>Firma</t>
  </si>
  <si>
    <t>Byl proveden průzkum trhu, který ma za cíl zjisti konkurenční technologie na trhu, konkurenční firmy, kapacitu trhu a možnosti vstupu na trh.</t>
  </si>
  <si>
    <t xml:space="preserve">Výstupem daného roku mohou být jak výsledky uznávané v RIV, tak výstupy v kategorii “ostatní výsledky”. Povinným výstupem každého roku je průběžná, resp. závěrečná zpráva z řešení dílčího projektu. </t>
  </si>
  <si>
    <r>
      <t xml:space="preserve">Výstup                                                               </t>
    </r>
    <r>
      <rPr>
        <sz val="8"/>
        <color theme="1"/>
        <rFont val="Arial"/>
        <family val="2"/>
        <charset val="238"/>
      </rPr>
      <t>Dosažením výsledku se rozumí faktické dosažení výsledku podle platné metodiky hodnocení výsledků výzkumných organizací a hodnocení výsledků ukončených programů. Dosažení je např. udělení patentové listiny (v případě výsledku P), udělení certifikace (v případě výsledku N), vydání osvědčení o zápise užitného vzoru (v případě výsledku F).</t>
    </r>
  </si>
  <si>
    <t>Zadejte text, není-li nebo nebude firma zapojena pole se nevyplňuje.</t>
  </si>
  <si>
    <t>Kontrola míry podpory dalších let realizace</t>
  </si>
  <si>
    <r>
      <t xml:space="preserve">Míra podpory na dílčí projekt </t>
    </r>
    <r>
      <rPr>
        <b/>
        <sz val="10"/>
        <color theme="5" tint="-0.249977111117893"/>
        <rFont val="Arial"/>
        <family val="2"/>
        <charset val="238"/>
      </rPr>
      <t>(max. 80% v prvním roce, v dalších létech max. 75% roku předešlého)</t>
    </r>
  </si>
  <si>
    <t>Proč to chceme ověřovat (účel ověření)?</t>
  </si>
  <si>
    <t xml:space="preserve">Body 1.14.1 a 1.14.2 nemusejí být doplněny. Pokud firma nebude zapojena po dobu realizace dílčího projektu nebo ještě není známa </t>
  </si>
  <si>
    <t xml:space="preserve">Představte předpokládané relevantní parametry technologie ve formě - daný parametr / způsob měření / cílová předpokládaná hodnota                                                                                   Pojem relevantní parametry znamená, takové hodnoty, které jsou důležité pro uvedení technologie na trh, tedy tak aby byla technologie konkurenceschopná
</t>
  </si>
  <si>
    <t>3.11. Relevatní zkušenosti</t>
  </si>
  <si>
    <t>doplňte</t>
  </si>
  <si>
    <t>3.10. Počet úvazků při řešení dílčího projektu</t>
  </si>
  <si>
    <t>3.10. Počet úvazků při dílčího řešení projektu</t>
  </si>
  <si>
    <t>Alespoň jednoho z níže uvedených výsledků musí být dosaženo při ukončení řešení dílčího projektu. Dalších výsledků projektu může být dosaženo i v rámci dlouhodobé implementace pozitivně vyhodnocených ukončených dílčích projektů.</t>
  </si>
  <si>
    <t>Činnosti etapy</t>
  </si>
  <si>
    <t>Výsledky musí řešitel, nebo členové dílčího projektu zavést do systému OBD/RIV.</t>
  </si>
  <si>
    <t>Nepřímé náklady se počítají z položek Osobní náklady a Ostatní náklady. Náklady nebo výdaje na subdodávky se do výpočtu nezahrnují.</t>
  </si>
  <si>
    <t xml:space="preserve">Pokuste se zařadit předmět dílčího projektu v rámci jedné z následujících kategorií: </t>
  </si>
  <si>
    <t>Identifikační údaje zapojené firmy - název</t>
  </si>
  <si>
    <t>Identifikační údaje zapojené firmy - IČO</t>
  </si>
  <si>
    <t>Uveďte stručně, proč si myslíte, že bude o výsledek zájem, resp. kdo a proč si výsledek koupí.  Stručně odpovězte na otázky jako např.:
-  Jaká bude přednost zkoumané technologie před již existujícími řešeními - výhody, unikátnost?
- Existuje trh pro zamýšlený produkt,SW?
- Znáte nějakou firmu, která by mohla Váš produkt převzít?                                                 - Máte v úmyslu založit start up, spin off společnost?</t>
  </si>
  <si>
    <t>Objasněte způsob komercializace výsledku a podrobně popište jednotlivé kroky, které povedou k jeho realizaci (např. způsob propagace, opatření pro prodej licence, společné projekty s podniky, založení spin-off společnosti aj.) včetně časového plánu a termínů. Pokud to povaha komercializace výsledku dílčího projektu vyžaduje, představte dlouhodobý plán komercializace tohoto výsledku i po skončení podpory programu SIGMA.Představte aplikační potenciál.  Buďte maximálně konkrétní.</t>
  </si>
  <si>
    <t xml:space="preserve">Výsledky budou zavedeny do systému OBD / RIV v podrobnosti dle "Specifikace požadavků poskytovatele na výsledky VaV" - TAČR a zároveň dle metodiky RIV.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</si>
</sst>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_K_č"/>
    <numFmt numFmtId="165" formatCode="0.0%"/>
    <numFmt numFmtId="166" formatCode="#,##0.0"/>
  </numFmts>
  <fonts count="36" x14ac:knownFonts="1">
    <font>
      <sz val="11"/>
      <color theme="1"/>
      <name val="Calibri"/>
      <family val="2"/>
      <charset val="238"/>
      <scheme val="minor"/>
    </font>
    <font>
      <sz val="11"/>
      <color theme="1"/>
      <name val="Calibri"/>
      <family val="2"/>
      <charset val="238"/>
      <scheme val="minor"/>
    </font>
    <font>
      <sz val="10"/>
      <color theme="1"/>
      <name val="Arial"/>
      <family val="2"/>
      <charset val="238"/>
    </font>
    <font>
      <sz val="10"/>
      <name val="Arial"/>
      <family val="2"/>
      <charset val="238"/>
    </font>
    <font>
      <b/>
      <sz val="20"/>
      <color theme="0"/>
      <name val="Arial"/>
      <family val="2"/>
      <charset val="238"/>
    </font>
    <font>
      <sz val="15"/>
      <color theme="0"/>
      <name val="Arial"/>
      <family val="2"/>
      <charset val="238"/>
    </font>
    <font>
      <b/>
      <sz val="15"/>
      <color theme="3" tint="-0.499984740745262"/>
      <name val="Arial"/>
      <family val="2"/>
      <charset val="238"/>
    </font>
    <font>
      <b/>
      <sz val="10"/>
      <name val="Arial"/>
      <family val="2"/>
      <charset val="238"/>
    </font>
    <font>
      <b/>
      <sz val="10"/>
      <color theme="1"/>
      <name val="Arial"/>
      <family val="2"/>
      <charset val="238"/>
    </font>
    <font>
      <b/>
      <sz val="10"/>
      <color rgb="FFFF0000"/>
      <name val="Arial"/>
      <family val="2"/>
      <charset val="238"/>
    </font>
    <font>
      <b/>
      <sz val="10"/>
      <color theme="3" tint="-0.499984740745262"/>
      <name val="Arial"/>
      <family val="2"/>
      <charset val="238"/>
    </font>
    <font>
      <sz val="10"/>
      <color theme="0" tint="-0.499984740745262"/>
      <name val="Arial"/>
      <family val="2"/>
      <charset val="238"/>
    </font>
    <font>
      <i/>
      <sz val="10"/>
      <name val="Arial"/>
      <family val="2"/>
      <charset val="238"/>
    </font>
    <font>
      <u/>
      <sz val="11"/>
      <color theme="10"/>
      <name val="Calibri"/>
      <family val="2"/>
      <charset val="238"/>
      <scheme val="minor"/>
    </font>
    <font>
      <b/>
      <i/>
      <sz val="10"/>
      <name val="Arial"/>
      <family val="2"/>
      <charset val="238"/>
    </font>
    <font>
      <sz val="10"/>
      <color theme="0" tint="-0.34998626667073579"/>
      <name val="Arial"/>
      <family val="2"/>
      <charset val="238"/>
    </font>
    <font>
      <b/>
      <sz val="10"/>
      <color theme="0" tint="-0.499984740745262"/>
      <name val="Arial"/>
      <family val="2"/>
      <charset val="238"/>
    </font>
    <font>
      <b/>
      <sz val="8"/>
      <color rgb="FFFF0000"/>
      <name val="Arial"/>
      <family val="2"/>
      <charset val="238"/>
    </font>
    <font>
      <b/>
      <sz val="11"/>
      <color theme="1"/>
      <name val="Calibri"/>
      <family val="2"/>
      <charset val="238"/>
      <scheme val="minor"/>
    </font>
    <font>
      <sz val="9"/>
      <color rgb="FF3B3B3B"/>
      <name val="Arial"/>
      <family val="2"/>
      <charset val="238"/>
    </font>
    <font>
      <b/>
      <sz val="20"/>
      <color rgb="FFFF0000"/>
      <name val="Arial"/>
      <family val="2"/>
      <charset val="238"/>
    </font>
    <font>
      <b/>
      <sz val="10"/>
      <color rgb="FF29B191"/>
      <name val="Arial"/>
      <family val="2"/>
      <charset val="238"/>
    </font>
    <font>
      <b/>
      <sz val="16"/>
      <color theme="0"/>
      <name val="Arial"/>
      <family val="2"/>
      <charset val="238"/>
    </font>
    <font>
      <sz val="12"/>
      <color theme="0"/>
      <name val="Arial"/>
      <family val="2"/>
      <charset val="238"/>
    </font>
    <font>
      <b/>
      <sz val="14"/>
      <color theme="0"/>
      <name val="Arial"/>
      <family val="2"/>
      <charset val="238"/>
    </font>
    <font>
      <b/>
      <sz val="8"/>
      <name val="Arial"/>
      <family val="2"/>
      <charset val="238"/>
    </font>
    <font>
      <u/>
      <sz val="11"/>
      <color theme="10"/>
      <name val="Arial"/>
      <family val="2"/>
      <charset val="238"/>
    </font>
    <font>
      <sz val="11"/>
      <color theme="1"/>
      <name val="Arial"/>
      <family val="2"/>
      <charset val="238"/>
    </font>
    <font>
      <i/>
      <sz val="10"/>
      <color theme="5" tint="-0.249977111117893"/>
      <name val="Arial"/>
      <family val="2"/>
      <charset val="238"/>
    </font>
    <font>
      <b/>
      <sz val="10"/>
      <color theme="5" tint="-0.249977111117893"/>
      <name val="Arial"/>
      <family val="2"/>
      <charset val="238"/>
    </font>
    <font>
      <sz val="10"/>
      <color theme="5" tint="-0.249977111117893"/>
      <name val="Arial"/>
      <family val="2"/>
      <charset val="238"/>
    </font>
    <font>
      <sz val="8"/>
      <color theme="1"/>
      <name val="Arial"/>
      <family val="2"/>
      <charset val="238"/>
    </font>
    <font>
      <i/>
      <sz val="10"/>
      <color theme="1" tint="0.34998626667073579"/>
      <name val="Arial"/>
      <family val="2"/>
      <charset val="238"/>
    </font>
    <font>
      <b/>
      <sz val="10"/>
      <color theme="1" tint="0.34998626667073579"/>
      <name val="Arial"/>
      <family val="2"/>
      <charset val="238"/>
    </font>
    <font>
      <sz val="10"/>
      <color theme="1" tint="0.34998626667073579"/>
      <name val="Arial"/>
      <family val="2"/>
      <charset val="238"/>
    </font>
    <font>
      <sz val="10"/>
      <color theme="5"/>
      <name val="Arial"/>
      <family val="2"/>
      <charset val="238"/>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29B191"/>
        <bgColor indexed="64"/>
      </patternFill>
    </fill>
    <fill>
      <patternFill patternType="solid">
        <fgColor theme="2" tint="-0.249977111117893"/>
        <bgColor indexed="64"/>
      </patternFill>
    </fill>
    <fill>
      <patternFill patternType="solid">
        <fgColor theme="0" tint="-0.249977111117893"/>
        <bgColor indexed="64"/>
      </patternFill>
    </fill>
  </fills>
  <borders count="16">
    <border>
      <left/>
      <right/>
      <top/>
      <bottom/>
      <diagonal/>
    </border>
    <border>
      <left style="thin">
        <color theme="4"/>
      </left>
      <right style="thin">
        <color theme="4"/>
      </right>
      <top style="thin">
        <color theme="4"/>
      </top>
      <bottom style="thin">
        <color theme="4"/>
      </bottom>
      <diagonal/>
    </border>
    <border>
      <left/>
      <right/>
      <top style="thin">
        <color rgb="FF29B191"/>
      </top>
      <bottom/>
      <diagonal/>
    </border>
    <border>
      <left style="thin">
        <color rgb="FF29B191"/>
      </left>
      <right style="thin">
        <color rgb="FF29B191"/>
      </right>
      <top style="thin">
        <color rgb="FF29B191"/>
      </top>
      <bottom style="thin">
        <color rgb="FF29B191"/>
      </bottom>
      <diagonal/>
    </border>
    <border>
      <left style="thin">
        <color rgb="FF29B191"/>
      </left>
      <right/>
      <top style="thin">
        <color rgb="FF29B191"/>
      </top>
      <bottom/>
      <diagonal/>
    </border>
    <border>
      <left/>
      <right style="thin">
        <color rgb="FF29B191"/>
      </right>
      <top style="thin">
        <color rgb="FF29B191"/>
      </top>
      <bottom/>
      <diagonal/>
    </border>
    <border>
      <left style="thin">
        <color rgb="FF29B191"/>
      </left>
      <right/>
      <top/>
      <bottom/>
      <diagonal/>
    </border>
    <border>
      <left/>
      <right style="thin">
        <color rgb="FF29B191"/>
      </right>
      <top/>
      <bottom/>
      <diagonal/>
    </border>
    <border>
      <left style="thin">
        <color rgb="FF29B191"/>
      </left>
      <right/>
      <top/>
      <bottom style="thin">
        <color rgb="FF29B191"/>
      </bottom>
      <diagonal/>
    </border>
    <border>
      <left/>
      <right/>
      <top/>
      <bottom style="thin">
        <color rgb="FF29B191"/>
      </bottom>
      <diagonal/>
    </border>
    <border>
      <left/>
      <right style="thin">
        <color rgb="FF29B191"/>
      </right>
      <top/>
      <bottom style="thin">
        <color rgb="FF29B191"/>
      </bottom>
      <diagonal/>
    </border>
    <border>
      <left style="thin">
        <color rgb="FF29B191"/>
      </left>
      <right/>
      <top style="thin">
        <color rgb="FF29B191"/>
      </top>
      <bottom style="thin">
        <color rgb="FF29B191"/>
      </bottom>
      <diagonal/>
    </border>
    <border>
      <left/>
      <right/>
      <top style="thin">
        <color rgb="FF29B191"/>
      </top>
      <bottom style="thin">
        <color rgb="FF29B191"/>
      </bottom>
      <diagonal/>
    </border>
    <border>
      <left/>
      <right style="thin">
        <color rgb="FF29B191"/>
      </right>
      <top style="thin">
        <color rgb="FF29B191"/>
      </top>
      <bottom style="thin">
        <color rgb="FF29B191"/>
      </bottom>
      <diagonal/>
    </border>
    <border>
      <left style="thin">
        <color rgb="FF29B191"/>
      </left>
      <right style="thin">
        <color rgb="FF29B191"/>
      </right>
      <top style="thin">
        <color rgb="FF29B191"/>
      </top>
      <bottom/>
      <diagonal/>
    </border>
    <border>
      <left style="thin">
        <color rgb="FF29B191"/>
      </left>
      <right style="thin">
        <color rgb="FF29B191"/>
      </right>
      <top/>
      <bottom style="thin">
        <color rgb="FF29B191"/>
      </bottom>
      <diagonal/>
    </border>
  </borders>
  <cellStyleXfs count="3">
    <xf numFmtId="0" fontId="0" fillId="0" borderId="0"/>
    <xf numFmtId="9" fontId="1" fillId="0" borderId="0" applyFont="0" applyFill="0" applyBorder="0" applyAlignment="0" applyProtection="0"/>
    <xf numFmtId="0" fontId="13" fillId="0" borderId="0" applyNumberFormat="0" applyFill="0" applyBorder="0" applyAlignment="0" applyProtection="0"/>
  </cellStyleXfs>
  <cellXfs count="173">
    <xf numFmtId="0" fontId="0" fillId="0" borderId="0" xfId="0"/>
    <xf numFmtId="0" fontId="2" fillId="2" borderId="0" xfId="0" applyFont="1" applyFill="1" applyAlignment="1">
      <alignment vertical="top" wrapText="1"/>
    </xf>
    <xf numFmtId="0" fontId="3" fillId="2" borderId="0" xfId="0" applyFont="1" applyFill="1" applyAlignment="1">
      <alignment horizontal="right" vertical="top" wrapText="1"/>
    </xf>
    <xf numFmtId="0" fontId="3" fillId="2" borderId="0" xfId="0" applyFont="1" applyFill="1" applyAlignment="1">
      <alignment vertical="top" wrapText="1"/>
    </xf>
    <xf numFmtId="0" fontId="2" fillId="2" borderId="0" xfId="0" applyFont="1" applyFill="1"/>
    <xf numFmtId="0" fontId="3" fillId="2" borderId="0" xfId="0" applyFont="1" applyFill="1" applyAlignment="1">
      <alignment horizontal="center" vertical="top" wrapText="1"/>
    </xf>
    <xf numFmtId="0" fontId="3" fillId="2" borderId="0" xfId="0" applyFont="1" applyFill="1"/>
    <xf numFmtId="0" fontId="7" fillId="2" borderId="0" xfId="0" applyFont="1" applyFill="1"/>
    <xf numFmtId="0" fontId="3" fillId="2" borderId="0" xfId="0" applyFont="1" applyFill="1" applyAlignment="1" applyProtection="1">
      <alignment vertical="top" wrapText="1"/>
      <protection locked="0"/>
    </xf>
    <xf numFmtId="0" fontId="3" fillId="2" borderId="0" xfId="0" applyFont="1" applyFill="1" applyAlignment="1" applyProtection="1">
      <alignment horizontal="right" vertical="top" wrapText="1"/>
      <protection locked="0"/>
    </xf>
    <xf numFmtId="0" fontId="3" fillId="2" borderId="0" xfId="0" applyFont="1" applyFill="1" applyAlignment="1" applyProtection="1">
      <alignment horizontal="center" vertical="top" wrapText="1"/>
      <protection locked="0"/>
    </xf>
    <xf numFmtId="0" fontId="14" fillId="2" borderId="0" xfId="0" applyFont="1" applyFill="1" applyAlignment="1" applyProtection="1">
      <alignment horizontal="right" vertical="top"/>
      <protection locked="0"/>
    </xf>
    <xf numFmtId="0" fontId="12" fillId="2" borderId="0" xfId="0" applyFont="1" applyFill="1" applyAlignment="1" applyProtection="1">
      <alignment vertical="top"/>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horizontal="right" vertical="top" wrapText="1"/>
      <protection locked="0"/>
    </xf>
    <xf numFmtId="0" fontId="2" fillId="2" borderId="0" xfId="0" applyFont="1" applyFill="1" applyAlignment="1">
      <alignment horizontal="right" vertical="top" wrapText="1"/>
    </xf>
    <xf numFmtId="0" fontId="2" fillId="2" borderId="0" xfId="0" applyFont="1" applyFill="1" applyAlignment="1">
      <alignment horizontal="center" vertical="top" wrapText="1"/>
    </xf>
    <xf numFmtId="0" fontId="7" fillId="2" borderId="0" xfId="0" applyFont="1" applyFill="1" applyAlignment="1">
      <alignment vertical="top" wrapText="1"/>
    </xf>
    <xf numFmtId="0" fontId="8" fillId="2" borderId="0" xfId="0" applyFont="1" applyFill="1" applyAlignment="1">
      <alignment horizontal="center" vertical="top" wrapText="1"/>
    </xf>
    <xf numFmtId="0" fontId="7" fillId="2" borderId="0" xfId="0" applyFont="1" applyFill="1" applyAlignment="1">
      <alignment horizontal="left" vertical="top" wrapText="1"/>
    </xf>
    <xf numFmtId="0" fontId="18" fillId="0" borderId="0" xfId="0" applyFont="1"/>
    <xf numFmtId="0" fontId="19" fillId="3" borderId="0" xfId="0" applyFont="1" applyFill="1" applyAlignment="1">
      <alignment vertical="top" wrapText="1"/>
    </xf>
    <xf numFmtId="0" fontId="19" fillId="3" borderId="0" xfId="0" applyFont="1" applyFill="1" applyAlignment="1">
      <alignment vertical="center" wrapText="1"/>
    </xf>
    <xf numFmtId="0" fontId="2" fillId="2" borderId="4" xfId="0" applyFont="1" applyFill="1" applyBorder="1" applyAlignment="1">
      <alignment vertical="top" wrapText="1"/>
    </xf>
    <xf numFmtId="0" fontId="2" fillId="2" borderId="2" xfId="0" applyFont="1" applyFill="1" applyBorder="1" applyAlignment="1">
      <alignment vertical="top" wrapText="1"/>
    </xf>
    <xf numFmtId="0" fontId="3" fillId="2" borderId="2" xfId="0" applyFont="1" applyFill="1" applyBorder="1" applyAlignment="1">
      <alignment horizontal="right" vertical="top" wrapText="1"/>
    </xf>
    <xf numFmtId="0" fontId="3" fillId="2" borderId="2" xfId="0" applyFont="1" applyFill="1" applyBorder="1" applyAlignment="1">
      <alignment vertical="top" wrapText="1"/>
    </xf>
    <xf numFmtId="0" fontId="2" fillId="2" borderId="2" xfId="0" applyFont="1" applyFill="1" applyBorder="1" applyAlignment="1">
      <alignment horizontal="center" vertical="top" wrapText="1"/>
    </xf>
    <xf numFmtId="0" fontId="2" fillId="2" borderId="5" xfId="0" applyFont="1" applyFill="1" applyBorder="1" applyAlignment="1">
      <alignment vertical="top" wrapText="1"/>
    </xf>
    <xf numFmtId="0" fontId="2" fillId="2" borderId="6" xfId="0" applyFont="1" applyFill="1" applyBorder="1" applyAlignment="1">
      <alignment vertical="top" wrapText="1"/>
    </xf>
    <xf numFmtId="0" fontId="2" fillId="2" borderId="7" xfId="0" applyFont="1" applyFill="1" applyBorder="1" applyAlignment="1">
      <alignment vertical="top" wrapText="1"/>
    </xf>
    <xf numFmtId="0" fontId="2" fillId="2" borderId="6" xfId="0" applyFont="1" applyFill="1" applyBorder="1"/>
    <xf numFmtId="0" fontId="2" fillId="2" borderId="7" xfId="0" applyFont="1" applyFill="1" applyBorder="1"/>
    <xf numFmtId="0" fontId="3" fillId="2" borderId="6" xfId="0" applyFont="1" applyFill="1" applyBorder="1"/>
    <xf numFmtId="0" fontId="3" fillId="2" borderId="7" xfId="0" applyFont="1" applyFill="1" applyBorder="1"/>
    <xf numFmtId="0" fontId="2" fillId="2" borderId="8" xfId="0" applyFont="1" applyFill="1" applyBorder="1" applyAlignment="1">
      <alignment vertical="top" wrapText="1"/>
    </xf>
    <xf numFmtId="0" fontId="3" fillId="2" borderId="9" xfId="0" applyFont="1" applyFill="1" applyBorder="1" applyAlignment="1">
      <alignment horizontal="right" vertical="top" wrapText="1"/>
    </xf>
    <xf numFmtId="0" fontId="2" fillId="2" borderId="9" xfId="0" applyFont="1" applyFill="1" applyBorder="1" applyAlignment="1">
      <alignment vertical="top" wrapText="1"/>
    </xf>
    <xf numFmtId="0" fontId="2" fillId="2" borderId="10" xfId="0" applyFont="1" applyFill="1" applyBorder="1" applyAlignment="1">
      <alignment vertical="top" wrapText="1"/>
    </xf>
    <xf numFmtId="0" fontId="7" fillId="2" borderId="9" xfId="0" applyFont="1" applyFill="1" applyBorder="1" applyAlignment="1">
      <alignment vertical="top" wrapText="1"/>
    </xf>
    <xf numFmtId="0" fontId="8" fillId="2" borderId="9" xfId="0" applyFont="1" applyFill="1" applyBorder="1" applyAlignment="1">
      <alignment horizontal="center" vertical="top" wrapText="1"/>
    </xf>
    <xf numFmtId="164" fontId="3" fillId="2" borderId="3" xfId="0" applyNumberFormat="1" applyFont="1" applyFill="1" applyBorder="1" applyAlignment="1" applyProtection="1">
      <alignment horizontal="right" vertical="top" wrapText="1"/>
      <protection locked="0"/>
    </xf>
    <xf numFmtId="164" fontId="16" fillId="2" borderId="3" xfId="0" applyNumberFormat="1" applyFont="1" applyFill="1" applyBorder="1" applyAlignment="1">
      <alignment horizontal="right" vertical="top" wrapText="1"/>
    </xf>
    <xf numFmtId="165" fontId="11" fillId="2" borderId="3" xfId="1" applyNumberFormat="1" applyFont="1" applyFill="1" applyBorder="1" applyAlignment="1" applyProtection="1">
      <alignment horizontal="right" vertical="top" wrapText="1"/>
    </xf>
    <xf numFmtId="165" fontId="16" fillId="2" borderId="3" xfId="1" applyNumberFormat="1" applyFont="1" applyFill="1" applyBorder="1" applyAlignment="1" applyProtection="1">
      <alignment horizontal="right" vertical="top" wrapText="1"/>
    </xf>
    <xf numFmtId="0" fontId="3" fillId="2" borderId="3" xfId="0" applyFont="1" applyFill="1" applyBorder="1" applyAlignment="1" applyProtection="1">
      <alignment horizontal="left" vertical="top" wrapText="1"/>
      <protection locked="0"/>
    </xf>
    <xf numFmtId="0" fontId="2" fillId="6" borderId="6" xfId="0" applyFont="1" applyFill="1" applyBorder="1" applyAlignment="1">
      <alignment vertical="top" wrapText="1"/>
    </xf>
    <xf numFmtId="0" fontId="3" fillId="6" borderId="0" xfId="0" applyFont="1" applyFill="1" applyAlignment="1">
      <alignment horizontal="right" vertical="top" wrapText="1"/>
    </xf>
    <xf numFmtId="0" fontId="7" fillId="6" borderId="0" xfId="0" applyFont="1" applyFill="1" applyAlignment="1">
      <alignment vertical="top" wrapText="1"/>
    </xf>
    <xf numFmtId="0" fontId="8" fillId="6" borderId="0" xfId="0" applyFont="1" applyFill="1" applyAlignment="1">
      <alignment horizontal="center" vertical="top" wrapText="1"/>
    </xf>
    <xf numFmtId="0" fontId="2" fillId="6" borderId="7" xfId="0" applyFont="1" applyFill="1" applyBorder="1" applyAlignment="1">
      <alignment vertical="top" wrapText="1"/>
    </xf>
    <xf numFmtId="0" fontId="2" fillId="6" borderId="6" xfId="0" applyFont="1" applyFill="1" applyBorder="1"/>
    <xf numFmtId="0" fontId="10" fillId="6" borderId="7" xfId="0" applyFont="1" applyFill="1" applyBorder="1" applyAlignment="1">
      <alignment horizontal="left" vertical="top" wrapText="1"/>
    </xf>
    <xf numFmtId="0" fontId="12" fillId="6" borderId="0" xfId="0" applyFont="1" applyFill="1" applyAlignment="1">
      <alignment horizontal="left"/>
    </xf>
    <xf numFmtId="0" fontId="7" fillId="6" borderId="0" xfId="0" applyFont="1" applyFill="1" applyAlignment="1">
      <alignment horizontal="left" vertical="top" wrapText="1"/>
    </xf>
    <xf numFmtId="0" fontId="10" fillId="6" borderId="0" xfId="0" applyFont="1" applyFill="1" applyAlignment="1">
      <alignment horizontal="center" vertical="top" wrapText="1"/>
    </xf>
    <xf numFmtId="0" fontId="10" fillId="6" borderId="0" xfId="0" applyFont="1" applyFill="1" applyAlignment="1">
      <alignment horizontal="right" vertical="top" wrapText="1"/>
    </xf>
    <xf numFmtId="0" fontId="3" fillId="6" borderId="6" xfId="0" applyFont="1" applyFill="1" applyBorder="1"/>
    <xf numFmtId="0" fontId="7" fillId="6" borderId="0" xfId="0" applyFont="1" applyFill="1" applyAlignment="1">
      <alignment horizontal="center" vertical="top" wrapText="1"/>
    </xf>
    <xf numFmtId="0" fontId="7" fillId="6" borderId="7" xfId="0" applyFont="1" applyFill="1" applyBorder="1" applyAlignment="1">
      <alignment horizontal="left" vertical="top" wrapText="1"/>
    </xf>
    <xf numFmtId="0" fontId="7" fillId="6" borderId="0" xfId="0" applyFont="1" applyFill="1" applyAlignment="1">
      <alignment horizontal="right" vertical="top" wrapText="1"/>
    </xf>
    <xf numFmtId="16" fontId="7" fillId="6" borderId="0" xfId="0" applyNumberFormat="1" applyFont="1" applyFill="1" applyAlignment="1">
      <alignment horizontal="right" vertical="top" wrapText="1"/>
    </xf>
    <xf numFmtId="0" fontId="2" fillId="6" borderId="8" xfId="0" applyFont="1" applyFill="1" applyBorder="1" applyAlignment="1">
      <alignment vertical="top" wrapText="1"/>
    </xf>
    <xf numFmtId="0" fontId="3" fillId="6" borderId="9" xfId="0" applyFont="1" applyFill="1" applyBorder="1" applyAlignment="1">
      <alignment horizontal="right" vertical="top" wrapText="1"/>
    </xf>
    <xf numFmtId="0" fontId="10" fillId="6" borderId="0" xfId="0" applyFont="1" applyFill="1" applyAlignment="1">
      <alignment horizontal="left" vertical="top" wrapText="1"/>
    </xf>
    <xf numFmtId="0" fontId="2" fillId="6" borderId="7" xfId="0" applyFont="1" applyFill="1" applyBorder="1"/>
    <xf numFmtId="0" fontId="9" fillId="6" borderId="0" xfId="0" applyFont="1" applyFill="1" applyAlignment="1">
      <alignment vertical="top"/>
    </xf>
    <xf numFmtId="0" fontId="8" fillId="6" borderId="9" xfId="0" applyFont="1" applyFill="1" applyBorder="1" applyAlignment="1">
      <alignment horizontal="center" vertical="top" wrapText="1"/>
    </xf>
    <xf numFmtId="0" fontId="2" fillId="6" borderId="10" xfId="0" applyFont="1" applyFill="1" applyBorder="1" applyAlignment="1">
      <alignment vertical="top" wrapText="1"/>
    </xf>
    <xf numFmtId="0" fontId="7" fillId="6" borderId="9" xfId="0" applyFont="1" applyFill="1" applyBorder="1" applyAlignment="1">
      <alignment vertical="top" wrapText="1"/>
    </xf>
    <xf numFmtId="0" fontId="17" fillId="2" borderId="3" xfId="0" applyFont="1" applyFill="1" applyBorder="1" applyAlignment="1">
      <alignment horizontal="center" vertical="top" wrapText="1"/>
    </xf>
    <xf numFmtId="0" fontId="20" fillId="2" borderId="0" xfId="0" applyFont="1" applyFill="1"/>
    <xf numFmtId="0" fontId="21" fillId="6" borderId="0" xfId="0" applyFont="1" applyFill="1" applyAlignment="1">
      <alignment horizontal="left" vertical="top" wrapText="1"/>
    </xf>
    <xf numFmtId="0" fontId="12" fillId="6" borderId="0" xfId="0" applyFont="1" applyFill="1" applyAlignment="1">
      <alignment horizontal="left" vertical="top"/>
    </xf>
    <xf numFmtId="0" fontId="3" fillId="6" borderId="0" xfId="0" applyFont="1" applyFill="1" applyAlignment="1">
      <alignment vertical="top" wrapText="1"/>
    </xf>
    <xf numFmtId="0" fontId="7" fillId="6" borderId="0" xfId="0" applyFont="1" applyFill="1" applyAlignment="1">
      <alignment horizontal="left" wrapText="1"/>
    </xf>
    <xf numFmtId="0" fontId="3" fillId="6" borderId="0" xfId="0" applyFont="1" applyFill="1" applyAlignment="1">
      <alignment horizontal="center" vertical="top" wrapText="1"/>
    </xf>
    <xf numFmtId="0" fontId="3" fillId="6" borderId="7" xfId="0" applyFont="1" applyFill="1" applyBorder="1"/>
    <xf numFmtId="0" fontId="7" fillId="6" borderId="6" xfId="0" applyFont="1" applyFill="1" applyBorder="1"/>
    <xf numFmtId="0" fontId="7" fillId="6" borderId="7" xfId="0" applyFont="1" applyFill="1" applyBorder="1"/>
    <xf numFmtId="0" fontId="3" fillId="6" borderId="6" xfId="0" applyFont="1" applyFill="1" applyBorder="1" applyAlignment="1">
      <alignment vertical="top" wrapText="1"/>
    </xf>
    <xf numFmtId="0" fontId="3" fillId="6" borderId="7" xfId="0" applyFont="1" applyFill="1" applyBorder="1" applyAlignment="1">
      <alignment vertical="top" wrapText="1"/>
    </xf>
    <xf numFmtId="0" fontId="3" fillId="2" borderId="3" xfId="0" applyFont="1" applyFill="1" applyBorder="1" applyAlignment="1">
      <alignment horizontal="left" vertical="top" wrapText="1"/>
    </xf>
    <xf numFmtId="0" fontId="3" fillId="6" borderId="4" xfId="0" applyFont="1" applyFill="1" applyBorder="1" applyAlignment="1">
      <alignment vertical="top" wrapText="1"/>
    </xf>
    <xf numFmtId="0" fontId="3" fillId="2" borderId="2" xfId="0" applyFont="1" applyFill="1" applyBorder="1" applyAlignment="1">
      <alignment horizontal="left" vertical="top" wrapText="1"/>
    </xf>
    <xf numFmtId="0" fontId="3" fillId="2" borderId="0" xfId="0" applyFont="1" applyFill="1" applyAlignment="1">
      <alignment horizontal="left" vertical="top" wrapText="1"/>
    </xf>
    <xf numFmtId="0" fontId="2" fillId="2" borderId="3" xfId="0" applyFont="1" applyFill="1" applyBorder="1" applyAlignment="1" applyProtection="1">
      <alignment vertical="top" wrapText="1"/>
      <protection locked="0"/>
    </xf>
    <xf numFmtId="0" fontId="9" fillId="2" borderId="7" xfId="0" applyFont="1" applyFill="1" applyBorder="1" applyAlignment="1">
      <alignment vertical="top"/>
    </xf>
    <xf numFmtId="0" fontId="2" fillId="6" borderId="8" xfId="0" applyFont="1" applyFill="1" applyBorder="1"/>
    <xf numFmtId="0" fontId="3" fillId="6" borderId="9" xfId="0" applyFont="1" applyFill="1" applyBorder="1" applyAlignment="1">
      <alignment horizontal="right"/>
    </xf>
    <xf numFmtId="0" fontId="7" fillId="6" borderId="9" xfId="0" applyFont="1" applyFill="1" applyBorder="1" applyAlignment="1">
      <alignment horizontal="left" vertical="top" wrapText="1"/>
    </xf>
    <xf numFmtId="0" fontId="3" fillId="6" borderId="9" xfId="0" applyFont="1" applyFill="1" applyBorder="1" applyAlignment="1">
      <alignment horizontal="left" vertical="top" wrapText="1"/>
    </xf>
    <xf numFmtId="0" fontId="2" fillId="6" borderId="9" xfId="0" applyFont="1" applyFill="1" applyBorder="1" applyAlignment="1">
      <alignment vertical="top" wrapText="1"/>
    </xf>
    <xf numFmtId="0" fontId="2" fillId="6" borderId="10" xfId="0" applyFont="1" applyFill="1" applyBorder="1"/>
    <xf numFmtId="0" fontId="26" fillId="6" borderId="0" xfId="2" applyFont="1" applyFill="1" applyBorder="1" applyAlignment="1" applyProtection="1">
      <alignment horizontal="left" vertical="top" wrapText="1"/>
    </xf>
    <xf numFmtId="0" fontId="7" fillId="6" borderId="9" xfId="0" applyFont="1" applyFill="1" applyBorder="1" applyAlignment="1">
      <alignment horizontal="right" vertical="top" wrapText="1"/>
    </xf>
    <xf numFmtId="0" fontId="2" fillId="6" borderId="4" xfId="0" applyFont="1" applyFill="1" applyBorder="1" applyAlignment="1">
      <alignment vertical="top" wrapText="1"/>
    </xf>
    <xf numFmtId="0" fontId="3" fillId="6" borderId="2" xfId="0" applyFont="1" applyFill="1" applyBorder="1" applyAlignment="1">
      <alignment horizontal="right" vertical="top" wrapText="1"/>
    </xf>
    <xf numFmtId="0" fontId="7" fillId="6" borderId="2" xfId="0" applyFont="1" applyFill="1" applyBorder="1" applyAlignment="1">
      <alignment vertical="top" wrapText="1"/>
    </xf>
    <xf numFmtId="0" fontId="3" fillId="6" borderId="2" xfId="0" applyFont="1" applyFill="1" applyBorder="1" applyAlignment="1">
      <alignment horizontal="left" vertical="top" wrapText="1"/>
    </xf>
    <xf numFmtId="0" fontId="2" fillId="6" borderId="2" xfId="0" applyFont="1" applyFill="1" applyBorder="1" applyAlignment="1">
      <alignment vertical="top" wrapText="1"/>
    </xf>
    <xf numFmtId="0" fontId="2" fillId="6" borderId="5" xfId="0" applyFont="1" applyFill="1" applyBorder="1" applyAlignment="1">
      <alignment vertical="top" wrapText="1"/>
    </xf>
    <xf numFmtId="0" fontId="3" fillId="2" borderId="9" xfId="0" applyFont="1" applyFill="1" applyBorder="1" applyAlignment="1">
      <alignment vertical="top" wrapText="1"/>
    </xf>
    <xf numFmtId="0" fontId="2" fillId="2" borderId="3" xfId="0" applyFont="1" applyFill="1" applyBorder="1" applyAlignment="1" applyProtection="1">
      <alignment horizontal="center" vertical="top" wrapText="1"/>
      <protection locked="0"/>
    </xf>
    <xf numFmtId="0" fontId="15" fillId="2" borderId="3" xfId="0" applyFont="1" applyFill="1" applyBorder="1" applyAlignment="1" applyProtection="1">
      <alignment horizontal="left" vertical="top" wrapText="1"/>
      <protection locked="0"/>
    </xf>
    <xf numFmtId="0" fontId="15" fillId="2" borderId="3" xfId="0" applyFont="1" applyFill="1" applyBorder="1" applyAlignment="1" applyProtection="1">
      <alignment horizontal="left" vertical="top"/>
      <protection locked="0"/>
    </xf>
    <xf numFmtId="0" fontId="3" fillId="6" borderId="0" xfId="0" applyFont="1" applyFill="1" applyAlignment="1">
      <alignment horizontal="left" vertical="top" wrapText="1"/>
    </xf>
    <xf numFmtId="0" fontId="2" fillId="6" borderId="0" xfId="0" applyFont="1" applyFill="1" applyAlignment="1">
      <alignment vertical="top" wrapText="1"/>
    </xf>
    <xf numFmtId="0" fontId="3" fillId="6" borderId="0" xfId="0" applyFont="1" applyFill="1" applyAlignment="1">
      <alignment horizontal="right"/>
    </xf>
    <xf numFmtId="0" fontId="2" fillId="6" borderId="0" xfId="0" applyFont="1" applyFill="1"/>
    <xf numFmtId="0" fontId="7" fillId="6" borderId="0" xfId="0" applyFont="1" applyFill="1"/>
    <xf numFmtId="0" fontId="3" fillId="2" borderId="0" xfId="0" applyFont="1" applyFill="1" applyAlignment="1">
      <alignment horizontal="right"/>
    </xf>
    <xf numFmtId="0" fontId="7" fillId="0" borderId="0" xfId="0" applyFont="1" applyAlignment="1">
      <alignment horizontal="left" vertical="top" wrapText="1"/>
    </xf>
    <xf numFmtId="0" fontId="7" fillId="6" borderId="0" xfId="0" applyFont="1" applyFill="1" applyAlignment="1">
      <alignment horizontal="left" vertical="top"/>
    </xf>
    <xf numFmtId="0" fontId="12" fillId="6" borderId="0" xfId="0" applyFont="1" applyFill="1" applyAlignment="1">
      <alignment horizontal="left" wrapText="1"/>
    </xf>
    <xf numFmtId="0" fontId="7" fillId="2" borderId="0" xfId="0" applyFont="1" applyFill="1" applyAlignment="1">
      <alignment horizontal="center" vertical="top" wrapText="1"/>
    </xf>
    <xf numFmtId="0" fontId="12" fillId="6" borderId="0" xfId="0" applyFont="1" applyFill="1" applyAlignment="1">
      <alignment horizontal="left" vertical="top" wrapText="1"/>
    </xf>
    <xf numFmtId="0" fontId="3" fillId="2" borderId="0" xfId="0" applyFont="1" applyFill="1" applyAlignment="1">
      <alignment wrapText="1"/>
    </xf>
    <xf numFmtId="0" fontId="3" fillId="2" borderId="0" xfId="0" applyFont="1" applyFill="1" applyAlignment="1">
      <alignment horizontal="left" wrapText="1"/>
    </xf>
    <xf numFmtId="0" fontId="2" fillId="2" borderId="0" xfId="0" applyFont="1" applyFill="1" applyAlignment="1">
      <alignment wrapText="1"/>
    </xf>
    <xf numFmtId="0" fontId="12" fillId="6" borderId="0" xfId="0" applyFont="1" applyFill="1" applyAlignment="1">
      <alignment horizontal="right" vertical="top"/>
    </xf>
    <xf numFmtId="0" fontId="28" fillId="6" borderId="0" xfId="0" applyFont="1" applyFill="1" applyAlignment="1">
      <alignment horizontal="left" vertical="top" wrapText="1"/>
    </xf>
    <xf numFmtId="0" fontId="12" fillId="6" borderId="9" xfId="0" applyFont="1" applyFill="1" applyBorder="1" applyAlignment="1">
      <alignment horizontal="left" vertical="top" wrapText="1"/>
    </xf>
    <xf numFmtId="0" fontId="9" fillId="6" borderId="9" xfId="0" applyFont="1" applyFill="1" applyBorder="1" applyAlignment="1">
      <alignment vertical="top"/>
    </xf>
    <xf numFmtId="0" fontId="29" fillId="6" borderId="0" xfId="0" applyFont="1" applyFill="1" applyAlignment="1">
      <alignment vertical="top"/>
    </xf>
    <xf numFmtId="0" fontId="30" fillId="6" borderId="0" xfId="0" applyFont="1" applyFill="1" applyAlignment="1">
      <alignment vertical="top" wrapText="1"/>
    </xf>
    <xf numFmtId="0" fontId="30" fillId="6" borderId="0" xfId="0" applyFont="1" applyFill="1"/>
    <xf numFmtId="0" fontId="3" fillId="2" borderId="1" xfId="0" applyFont="1" applyFill="1" applyBorder="1" applyAlignment="1" applyProtection="1">
      <alignment horizontal="left" vertical="top" wrapText="1"/>
      <protection locked="0"/>
    </xf>
    <xf numFmtId="0" fontId="34" fillId="2" borderId="3" xfId="0" applyFont="1" applyFill="1" applyBorder="1" applyAlignment="1">
      <alignment horizontal="left" vertical="top" wrapText="1"/>
    </xf>
    <xf numFmtId="0" fontId="35" fillId="2" borderId="0" xfId="0" applyFont="1" applyFill="1"/>
    <xf numFmtId="0" fontId="35" fillId="2" borderId="3" xfId="0" applyFont="1" applyFill="1" applyBorder="1" applyAlignment="1" applyProtection="1">
      <alignment horizontal="left" vertical="top" wrapText="1"/>
      <protection locked="0"/>
    </xf>
    <xf numFmtId="0" fontId="29" fillId="6" borderId="0" xfId="0" applyFont="1" applyFill="1" applyAlignment="1">
      <alignment horizontal="left" vertical="top" wrapText="1"/>
    </xf>
    <xf numFmtId="0" fontId="27" fillId="6" borderId="3" xfId="0" applyFont="1" applyFill="1" applyBorder="1" applyAlignment="1">
      <alignment horizontal="center" vertical="top" wrapText="1"/>
    </xf>
    <xf numFmtId="0" fontId="8" fillId="6" borderId="3" xfId="0" applyFont="1" applyFill="1" applyBorder="1" applyAlignment="1">
      <alignment horizontal="right" vertical="top" wrapText="1"/>
    </xf>
    <xf numFmtId="0" fontId="11" fillId="2" borderId="14"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15" xfId="0" applyFont="1" applyFill="1" applyBorder="1" applyAlignment="1">
      <alignment horizontal="left" vertical="top" wrapText="1"/>
    </xf>
    <xf numFmtId="0" fontId="3" fillId="2" borderId="3" xfId="0" applyFont="1" applyFill="1" applyBorder="1" applyAlignment="1">
      <alignment horizontal="right" vertical="top" wrapText="1"/>
    </xf>
    <xf numFmtId="166" fontId="3" fillId="2" borderId="3" xfId="0" applyNumberFormat="1" applyFont="1" applyFill="1" applyBorder="1" applyAlignment="1" applyProtection="1">
      <alignment horizontal="right" vertical="top" wrapText="1"/>
      <protection locked="0"/>
    </xf>
    <xf numFmtId="166" fontId="16" fillId="2" borderId="3" xfId="0" applyNumberFormat="1" applyFont="1" applyFill="1" applyBorder="1" applyAlignment="1">
      <alignment horizontal="right" vertical="top" wrapText="1"/>
    </xf>
    <xf numFmtId="0" fontId="24" fillId="4" borderId="11" xfId="0" applyFont="1" applyFill="1" applyBorder="1" applyAlignment="1">
      <alignment horizontal="center"/>
    </xf>
    <xf numFmtId="0" fontId="24" fillId="4" borderId="12" xfId="0" applyFont="1" applyFill="1" applyBorder="1" applyAlignment="1">
      <alignment horizontal="center"/>
    </xf>
    <xf numFmtId="0" fontId="24" fillId="4" borderId="13" xfId="0" applyFont="1" applyFill="1" applyBorder="1" applyAlignment="1">
      <alignment horizontal="center"/>
    </xf>
    <xf numFmtId="0" fontId="24" fillId="4" borderId="4" xfId="0" applyFont="1" applyFill="1" applyBorder="1" applyAlignment="1">
      <alignment horizontal="center"/>
    </xf>
    <xf numFmtId="0" fontId="24" fillId="4" borderId="2" xfId="0" applyFont="1" applyFill="1" applyBorder="1" applyAlignment="1">
      <alignment horizontal="center"/>
    </xf>
    <xf numFmtId="0" fontId="24" fillId="4" borderId="5" xfId="0" applyFont="1" applyFill="1" applyBorder="1" applyAlignment="1">
      <alignment horizontal="center"/>
    </xf>
    <xf numFmtId="0" fontId="4" fillId="4" borderId="0" xfId="0" applyFont="1" applyFill="1" applyAlignment="1">
      <alignment horizontal="center"/>
    </xf>
    <xf numFmtId="0" fontId="5" fillId="4" borderId="0" xfId="0" applyFont="1" applyFill="1" applyAlignment="1">
      <alignment horizontal="center"/>
    </xf>
    <xf numFmtId="0" fontId="22" fillId="4" borderId="11" xfId="0" applyFont="1" applyFill="1" applyBorder="1" applyAlignment="1">
      <alignment horizontal="center"/>
    </xf>
    <xf numFmtId="0" fontId="22" fillId="4" borderId="12" xfId="0" applyFont="1" applyFill="1" applyBorder="1" applyAlignment="1">
      <alignment horizontal="center"/>
    </xf>
    <xf numFmtId="0" fontId="22" fillId="4" borderId="13" xfId="0" applyFont="1" applyFill="1" applyBorder="1" applyAlignment="1">
      <alignment horizontal="center"/>
    </xf>
    <xf numFmtId="0" fontId="23" fillId="4" borderId="6" xfId="0" applyFont="1" applyFill="1" applyBorder="1" applyAlignment="1">
      <alignment horizontal="left"/>
    </xf>
    <xf numFmtId="0" fontId="23" fillId="4" borderId="0" xfId="0" applyFont="1" applyFill="1" applyAlignment="1">
      <alignment horizontal="left"/>
    </xf>
    <xf numFmtId="0" fontId="23" fillId="4" borderId="7" xfId="0" applyFont="1" applyFill="1" applyBorder="1" applyAlignment="1">
      <alignment horizontal="left"/>
    </xf>
    <xf numFmtId="0" fontId="11" fillId="2" borderId="11" xfId="0" applyFont="1" applyFill="1" applyBorder="1" applyAlignment="1">
      <alignment horizontal="center" vertical="top"/>
    </xf>
    <xf numFmtId="0" fontId="11" fillId="2" borderId="13" xfId="0" applyFont="1" applyFill="1" applyBorder="1" applyAlignment="1">
      <alignment horizontal="center" vertical="top"/>
    </xf>
    <xf numFmtId="0" fontId="32" fillId="2" borderId="0" xfId="0" applyFont="1" applyFill="1" applyAlignment="1">
      <alignment horizontal="left" vertical="top" wrapText="1"/>
    </xf>
    <xf numFmtId="0" fontId="33" fillId="2" borderId="0" xfId="0" applyFont="1" applyFill="1" applyAlignment="1">
      <alignment horizontal="left" vertical="top" wrapText="1"/>
    </xf>
    <xf numFmtId="0" fontId="24" fillId="4" borderId="3" xfId="0" applyFont="1" applyFill="1" applyBorder="1" applyAlignment="1">
      <alignment horizontal="center"/>
    </xf>
    <xf numFmtId="0" fontId="2" fillId="2" borderId="3" xfId="0" applyFont="1" applyFill="1" applyBorder="1" applyAlignment="1" applyProtection="1">
      <alignment horizontal="center" vertical="top" wrapText="1"/>
      <protection locked="0"/>
    </xf>
    <xf numFmtId="0" fontId="8" fillId="6" borderId="3" xfId="0" applyFont="1" applyFill="1" applyBorder="1" applyAlignment="1">
      <alignment horizontal="center"/>
    </xf>
    <xf numFmtId="0" fontId="27" fillId="6" borderId="3" xfId="0" applyFont="1" applyFill="1" applyBorder="1" applyAlignment="1">
      <alignment horizontal="center" vertical="top" wrapText="1"/>
    </xf>
    <xf numFmtId="0" fontId="29" fillId="2" borderId="0" xfId="0" applyFont="1" applyFill="1" applyAlignment="1">
      <alignment horizontal="left" vertical="top" wrapText="1"/>
    </xf>
    <xf numFmtId="0" fontId="4" fillId="4" borderId="4" xfId="0" applyFont="1" applyFill="1" applyBorder="1" applyAlignment="1">
      <alignment horizontal="center"/>
    </xf>
    <xf numFmtId="0" fontId="4" fillId="4" borderId="2" xfId="0" applyFont="1" applyFill="1" applyBorder="1" applyAlignment="1">
      <alignment horizontal="center"/>
    </xf>
    <xf numFmtId="0" fontId="4" fillId="4" borderId="5" xfId="0" applyFont="1" applyFill="1" applyBorder="1" applyAlignment="1">
      <alignment horizontal="center"/>
    </xf>
    <xf numFmtId="0" fontId="5" fillId="4" borderId="6" xfId="0" applyFont="1" applyFill="1" applyBorder="1" applyAlignment="1">
      <alignment horizontal="center"/>
    </xf>
    <xf numFmtId="0" fontId="5" fillId="4" borderId="7" xfId="0" applyFont="1" applyFill="1" applyBorder="1" applyAlignment="1">
      <alignment horizontal="center"/>
    </xf>
    <xf numFmtId="0" fontId="5" fillId="4" borderId="8" xfId="0" applyFont="1" applyFill="1" applyBorder="1" applyAlignment="1">
      <alignment horizontal="center"/>
    </xf>
    <xf numFmtId="0" fontId="5" fillId="4" borderId="9" xfId="0" applyFont="1" applyFill="1" applyBorder="1" applyAlignment="1">
      <alignment horizontal="center"/>
    </xf>
    <xf numFmtId="0" fontId="5" fillId="4" borderId="10" xfId="0" applyFont="1" applyFill="1" applyBorder="1" applyAlignment="1">
      <alignment horizontal="center"/>
    </xf>
    <xf numFmtId="0" fontId="6" fillId="5" borderId="3" xfId="0" quotePrefix="1" applyFont="1" applyFill="1" applyBorder="1" applyAlignment="1">
      <alignment horizontal="center" vertical="top" wrapText="1"/>
    </xf>
    <xf numFmtId="0" fontId="12" fillId="6" borderId="0" xfId="0" applyFont="1" applyFill="1" applyAlignment="1">
      <alignment horizontal="center" wrapText="1"/>
    </xf>
  </cellXfs>
  <cellStyles count="3">
    <cellStyle name="Hypertextový odkaz" xfId="2" builtinId="8"/>
    <cellStyle name="Normální" xfId="0" builtinId="0"/>
    <cellStyle name="Procenta" xfId="1" builtinId="5"/>
  </cellStyles>
  <dxfs count="0"/>
  <tableStyles count="0" defaultTableStyle="TableStyleMedium2" defaultPivotStyle="PivotStyleLight16"/>
  <colors>
    <mruColors>
      <color rgb="FF29B191"/>
      <color rgb="FF95E7D3"/>
      <color rgb="FF48D4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173"/>
  <sheetViews>
    <sheetView tabSelected="1" topLeftCell="A87" zoomScaleNormal="100" workbookViewId="0">
      <selection activeCell="L59" sqref="L59"/>
    </sheetView>
  </sheetViews>
  <sheetFormatPr defaultColWidth="9.140625" defaultRowHeight="12.75" x14ac:dyDescent="0.25"/>
  <cols>
    <col min="1" max="2" width="2.7109375" style="1" customWidth="1"/>
    <col min="3" max="3" width="7.7109375" style="2" customWidth="1"/>
    <col min="4" max="4" width="77.7109375" style="3" customWidth="1"/>
    <col min="5" max="5" width="50.7109375" style="85" customWidth="1"/>
    <col min="6" max="8" width="9.140625" style="1" customWidth="1"/>
    <col min="9" max="10" width="2.7109375" style="1" customWidth="1"/>
    <col min="11" max="16384" width="9.140625" style="1"/>
  </cols>
  <sheetData>
    <row r="1" spans="1:79" x14ac:dyDescent="0.25">
      <c r="A1" s="23"/>
      <c r="B1" s="24"/>
      <c r="C1" s="25"/>
      <c r="D1" s="26"/>
      <c r="E1" s="84"/>
      <c r="F1" s="24"/>
      <c r="G1" s="24"/>
      <c r="H1" s="24"/>
      <c r="I1" s="24"/>
      <c r="J1" s="28"/>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row>
    <row r="2" spans="1:79" ht="26.25" x14ac:dyDescent="0.4">
      <c r="A2" s="29"/>
      <c r="B2" s="146" t="s">
        <v>0</v>
      </c>
      <c r="C2" s="146"/>
      <c r="D2" s="146"/>
      <c r="E2" s="146"/>
      <c r="F2" s="146"/>
      <c r="G2" s="146"/>
      <c r="H2" s="146"/>
      <c r="I2" s="146"/>
      <c r="J2" s="30"/>
      <c r="K2" s="3"/>
      <c r="L2" s="6"/>
      <c r="M2" s="6"/>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row>
    <row r="3" spans="1:79" ht="18.75" x14ac:dyDescent="0.25">
      <c r="A3" s="29"/>
      <c r="B3" s="147" t="s">
        <v>1</v>
      </c>
      <c r="C3" s="147"/>
      <c r="D3" s="147"/>
      <c r="E3" s="147"/>
      <c r="F3" s="147"/>
      <c r="G3" s="147"/>
      <c r="H3" s="147"/>
      <c r="I3" s="147"/>
      <c r="J3" s="30"/>
      <c r="K3" s="3"/>
      <c r="L3" s="6"/>
      <c r="M3" s="6"/>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row>
    <row r="4" spans="1:79" ht="20.25" customHeight="1" x14ac:dyDescent="0.25">
      <c r="A4" s="29"/>
      <c r="B4" s="147" t="s">
        <v>1429</v>
      </c>
      <c r="C4" s="147"/>
      <c r="D4" s="147"/>
      <c r="E4" s="147"/>
      <c r="F4" s="147"/>
      <c r="G4" s="147"/>
      <c r="H4" s="147"/>
      <c r="I4" s="147"/>
      <c r="J4" s="30"/>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row>
    <row r="5" spans="1:79" ht="15" customHeight="1" x14ac:dyDescent="0.25">
      <c r="A5" s="29"/>
      <c r="J5" s="30"/>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row>
    <row r="6" spans="1:79" s="4" customFormat="1" ht="19.5" customHeight="1" x14ac:dyDescent="0.3">
      <c r="A6" s="31"/>
      <c r="B6" s="148" t="s">
        <v>2</v>
      </c>
      <c r="C6" s="149"/>
      <c r="D6" s="149"/>
      <c r="E6" s="149"/>
      <c r="F6" s="149"/>
      <c r="G6" s="149"/>
      <c r="H6" s="149"/>
      <c r="I6" s="150"/>
      <c r="J6" s="32"/>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row>
    <row r="7" spans="1:79" ht="5.0999999999999996" customHeight="1" x14ac:dyDescent="0.25">
      <c r="A7" s="29"/>
      <c r="B7" s="46"/>
      <c r="C7" s="47"/>
      <c r="D7" s="58"/>
      <c r="E7" s="54"/>
      <c r="F7" s="49"/>
      <c r="G7" s="49"/>
      <c r="H7" s="49"/>
      <c r="I7" s="50"/>
      <c r="J7" s="30"/>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row>
    <row r="8" spans="1:79" s="4" customFormat="1" x14ac:dyDescent="0.2">
      <c r="A8" s="31"/>
      <c r="B8" s="51"/>
      <c r="C8" s="60"/>
      <c r="D8" s="54" t="s">
        <v>1433</v>
      </c>
      <c r="E8" s="82" t="s">
        <v>1428</v>
      </c>
      <c r="F8" s="66" t="str">
        <f>IF(E8="Zadejte text.","vyplňte pole","")</f>
        <v/>
      </c>
      <c r="G8" s="107"/>
      <c r="H8" s="107"/>
      <c r="I8" s="65"/>
      <c r="J8" s="32"/>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row>
    <row r="9" spans="1:79" ht="5.0999999999999996" customHeight="1" x14ac:dyDescent="0.25">
      <c r="A9" s="29"/>
      <c r="B9" s="46"/>
      <c r="C9" s="47"/>
      <c r="D9" s="58"/>
      <c r="E9" s="54"/>
      <c r="F9" s="107"/>
      <c r="G9" s="49"/>
      <c r="H9" s="49"/>
      <c r="I9" s="50"/>
      <c r="J9" s="30"/>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row>
    <row r="10" spans="1:79" s="4" customFormat="1" x14ac:dyDescent="0.2">
      <c r="A10" s="31"/>
      <c r="B10" s="51"/>
      <c r="C10" s="60"/>
      <c r="D10" s="54" t="s">
        <v>1434</v>
      </c>
      <c r="E10" s="82" t="s">
        <v>1427</v>
      </c>
      <c r="F10" s="66" t="str">
        <f>IF(E10="Zadejte text.","vyplňte pole","")</f>
        <v/>
      </c>
      <c r="G10" s="107"/>
      <c r="H10" s="107"/>
      <c r="I10" s="65"/>
      <c r="J10" s="32"/>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row>
    <row r="11" spans="1:79" ht="5.0999999999999996" customHeight="1" x14ac:dyDescent="0.25">
      <c r="A11" s="29"/>
      <c r="B11" s="46"/>
      <c r="C11" s="47"/>
      <c r="D11" s="58"/>
      <c r="E11" s="54"/>
      <c r="F11" s="49"/>
      <c r="G11" s="49"/>
      <c r="H11" s="49"/>
      <c r="I11" s="50"/>
      <c r="J11" s="30"/>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row>
    <row r="12" spans="1:79" s="4" customFormat="1" x14ac:dyDescent="0.2">
      <c r="A12" s="31"/>
      <c r="B12" s="51"/>
      <c r="C12" s="60"/>
      <c r="D12" s="54" t="s">
        <v>3</v>
      </c>
      <c r="E12" s="82" t="s">
        <v>4</v>
      </c>
      <c r="F12" s="66" t="str">
        <f>IF(E12="Zadejte text.","vyplňte pole","")</f>
        <v/>
      </c>
      <c r="G12" s="107"/>
      <c r="H12" s="107"/>
      <c r="I12" s="65"/>
      <c r="J12" s="32"/>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row>
    <row r="13" spans="1:79" s="4" customFormat="1" ht="5.0999999999999996" customHeight="1" x14ac:dyDescent="0.2">
      <c r="A13" s="31"/>
      <c r="B13" s="51"/>
      <c r="C13" s="108"/>
      <c r="D13" s="58"/>
      <c r="E13" s="54"/>
      <c r="F13" s="109"/>
      <c r="G13" s="49"/>
      <c r="H13" s="49"/>
      <c r="I13" s="65"/>
      <c r="J13" s="32"/>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row>
    <row r="14" spans="1:79" s="4" customFormat="1" x14ac:dyDescent="0.2">
      <c r="A14" s="31"/>
      <c r="B14" s="51"/>
      <c r="C14" s="60"/>
      <c r="D14" s="54" t="s">
        <v>5</v>
      </c>
      <c r="E14" s="60" t="s">
        <v>6</v>
      </c>
      <c r="F14" s="137">
        <v>9</v>
      </c>
      <c r="G14" s="56" t="s">
        <v>7</v>
      </c>
      <c r="H14" s="137">
        <v>2024</v>
      </c>
      <c r="I14" s="65"/>
      <c r="J14" s="32"/>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row>
    <row r="15" spans="1:79" s="4" customFormat="1" ht="15" customHeight="1" x14ac:dyDescent="0.2">
      <c r="A15" s="31"/>
      <c r="B15" s="51"/>
      <c r="C15" s="108"/>
      <c r="D15" s="54"/>
      <c r="E15" s="107"/>
      <c r="F15" s="66" t="str">
        <f>IF(F14="","vyplňte měsíc ","") &amp; IF(H14="","a vyplňte rok","")</f>
        <v/>
      </c>
      <c r="G15" s="107"/>
      <c r="H15" s="107"/>
      <c r="I15" s="65"/>
      <c r="J15" s="32"/>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row>
    <row r="16" spans="1:79" ht="5.0999999999999996" customHeight="1" x14ac:dyDescent="0.25">
      <c r="A16" s="29"/>
      <c r="B16" s="46"/>
      <c r="C16" s="47"/>
      <c r="D16" s="48"/>
      <c r="E16" s="47"/>
      <c r="F16" s="107"/>
      <c r="G16" s="107"/>
      <c r="H16" s="107"/>
      <c r="I16" s="50"/>
      <c r="J16" s="30"/>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row>
    <row r="17" spans="1:79" s="4" customFormat="1" x14ac:dyDescent="0.2">
      <c r="A17" s="31"/>
      <c r="B17" s="51"/>
      <c r="C17" s="60"/>
      <c r="D17" s="54" t="s">
        <v>8</v>
      </c>
      <c r="E17" s="60" t="s">
        <v>6</v>
      </c>
      <c r="F17" s="137">
        <v>12</v>
      </c>
      <c r="G17" s="56" t="s">
        <v>7</v>
      </c>
      <c r="H17" s="137">
        <v>2027</v>
      </c>
      <c r="I17" s="65"/>
      <c r="J17" s="32"/>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row>
    <row r="18" spans="1:79" ht="15" customHeight="1" x14ac:dyDescent="0.25">
      <c r="A18" s="29"/>
      <c r="B18" s="46"/>
      <c r="C18" s="47"/>
      <c r="D18" s="74"/>
      <c r="E18" s="107"/>
      <c r="F18" s="66" t="str">
        <f>IF(F17="","vyplňte měsíc ","") &amp; IF(H17="","a vyplňte rok","")</f>
        <v/>
      </c>
      <c r="G18" s="107"/>
      <c r="H18" s="107"/>
      <c r="I18" s="50"/>
      <c r="J18" s="30"/>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row>
    <row r="19" spans="1:79" ht="5.0999999999999996" customHeight="1" x14ac:dyDescent="0.2">
      <c r="A19" s="29"/>
      <c r="B19" s="46"/>
      <c r="C19" s="47"/>
      <c r="D19" s="48"/>
      <c r="E19" s="106"/>
      <c r="F19" s="107"/>
      <c r="G19" s="107"/>
      <c r="H19" s="107"/>
      <c r="I19" s="50"/>
      <c r="J19" s="30"/>
      <c r="K19" s="3"/>
      <c r="L19" s="6"/>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row>
    <row r="20" spans="1:79" s="4" customFormat="1" x14ac:dyDescent="0.2">
      <c r="A20" s="31"/>
      <c r="B20" s="51"/>
      <c r="C20" s="60"/>
      <c r="D20" s="54" t="s">
        <v>9</v>
      </c>
      <c r="E20" s="45" t="s">
        <v>10</v>
      </c>
      <c r="F20" s="124" t="str">
        <f>IF(E20="Zadejte text.","vyplňte pole","")</f>
        <v>vyplňte pole</v>
      </c>
      <c r="G20" s="107"/>
      <c r="H20" s="107"/>
      <c r="I20" s="65"/>
      <c r="J20" s="32"/>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row>
    <row r="21" spans="1:79" ht="5.0999999999999996" customHeight="1" x14ac:dyDescent="0.25">
      <c r="A21" s="29"/>
      <c r="B21" s="46"/>
      <c r="C21" s="47"/>
      <c r="D21" s="48"/>
      <c r="E21" s="106"/>
      <c r="F21" s="125"/>
      <c r="G21" s="107"/>
      <c r="H21" s="107"/>
      <c r="I21" s="50"/>
      <c r="J21" s="30"/>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row>
    <row r="22" spans="1:79" s="4" customFormat="1" x14ac:dyDescent="0.2">
      <c r="A22" s="31"/>
      <c r="B22" s="51"/>
      <c r="C22" s="60"/>
      <c r="D22" s="54" t="s">
        <v>1472</v>
      </c>
      <c r="E22" s="45" t="s">
        <v>10</v>
      </c>
      <c r="F22" s="124" t="str">
        <f>IF(E22="Zadejte text.","vyplní CTT","")</f>
        <v>vyplní CTT</v>
      </c>
      <c r="G22" s="107"/>
      <c r="H22" s="107"/>
      <c r="I22" s="65"/>
      <c r="J22" s="32"/>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row>
    <row r="23" spans="1:79" ht="5.0999999999999996" customHeight="1" x14ac:dyDescent="0.25">
      <c r="A23" s="29"/>
      <c r="B23" s="46"/>
      <c r="C23" s="47"/>
      <c r="D23" s="48"/>
      <c r="E23" s="106"/>
      <c r="F23" s="125"/>
      <c r="G23" s="107"/>
      <c r="H23" s="107"/>
      <c r="I23" s="50"/>
      <c r="J23" s="30"/>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row>
    <row r="24" spans="1:79" s="4" customFormat="1" x14ac:dyDescent="0.2">
      <c r="A24" s="31"/>
      <c r="B24" s="51"/>
      <c r="C24" s="60"/>
      <c r="D24" s="54" t="s">
        <v>11</v>
      </c>
      <c r="E24" s="45" t="s">
        <v>10</v>
      </c>
      <c r="F24" s="124" t="str">
        <f>IF(E24="Zadejte text.","vyplňte pole","")</f>
        <v>vyplňte pole</v>
      </c>
      <c r="G24" s="107"/>
      <c r="H24" s="107"/>
      <c r="I24" s="65"/>
      <c r="J24" s="32"/>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row>
    <row r="25" spans="1:79" s="4" customFormat="1" ht="5.0999999999999996" customHeight="1" x14ac:dyDescent="0.2">
      <c r="A25" s="31"/>
      <c r="B25" s="51"/>
      <c r="C25" s="108"/>
      <c r="D25" s="54"/>
      <c r="E25" s="106"/>
      <c r="F25" s="107"/>
      <c r="G25" s="107"/>
      <c r="H25" s="107"/>
      <c r="I25" s="65"/>
      <c r="J25" s="32"/>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row>
    <row r="26" spans="1:79" s="4" customFormat="1" ht="15" customHeight="1" x14ac:dyDescent="0.2">
      <c r="A26" s="31"/>
      <c r="B26" s="51"/>
      <c r="C26" s="108"/>
      <c r="D26" s="54" t="s">
        <v>1439</v>
      </c>
      <c r="E26" s="60" t="s">
        <v>12</v>
      </c>
      <c r="F26" s="154">
        <f>IF(H58="","Pole nevyplňujte.",(H58-H55)*12+(1-F55)+F58)</f>
        <v>12</v>
      </c>
      <c r="G26" s="155"/>
      <c r="H26" s="107"/>
      <c r="I26" s="65"/>
      <c r="J26" s="87"/>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row>
    <row r="27" spans="1:79" ht="5.0999999999999996" customHeight="1" x14ac:dyDescent="0.25">
      <c r="A27" s="29"/>
      <c r="B27" s="46"/>
      <c r="C27" s="47"/>
      <c r="D27" s="48"/>
      <c r="E27" s="106"/>
      <c r="F27" s="107"/>
      <c r="G27" s="107"/>
      <c r="H27" s="107"/>
      <c r="I27" s="50"/>
      <c r="J27" s="30"/>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row>
    <row r="28" spans="1:79" s="4" customFormat="1" x14ac:dyDescent="0.2">
      <c r="A28" s="31"/>
      <c r="B28" s="51"/>
      <c r="C28" s="60"/>
      <c r="D28" s="54" t="s">
        <v>1464</v>
      </c>
      <c r="E28" s="134">
        <f>'5'!H19</f>
        <v>0</v>
      </c>
      <c r="F28" s="66"/>
      <c r="G28" s="107"/>
      <c r="H28" s="107"/>
      <c r="I28" s="65"/>
      <c r="J28" s="32"/>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row>
    <row r="29" spans="1:79" s="4" customFormat="1" x14ac:dyDescent="0.2">
      <c r="A29" s="31"/>
      <c r="B29" s="51"/>
      <c r="C29" s="60"/>
      <c r="D29" s="54" t="s">
        <v>1465</v>
      </c>
      <c r="E29" s="135">
        <f>'5'!H21</f>
        <v>0</v>
      </c>
      <c r="F29" s="66"/>
      <c r="G29" s="107"/>
      <c r="H29" s="107"/>
      <c r="I29" s="65"/>
      <c r="J29" s="32"/>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row>
    <row r="30" spans="1:79" s="4" customFormat="1" x14ac:dyDescent="0.2">
      <c r="A30" s="31"/>
      <c r="B30" s="51"/>
      <c r="C30" s="60"/>
      <c r="D30" s="54" t="s">
        <v>1440</v>
      </c>
      <c r="E30" s="136">
        <f>E28-E29</f>
        <v>0</v>
      </c>
      <c r="F30" s="66"/>
      <c r="G30" s="107"/>
      <c r="H30" s="107"/>
      <c r="I30" s="65"/>
      <c r="J30" s="32"/>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row>
    <row r="31" spans="1:79" ht="5.0999999999999996" customHeight="1" x14ac:dyDescent="0.2">
      <c r="A31" s="29"/>
      <c r="B31" s="46"/>
      <c r="C31" s="47"/>
      <c r="D31" s="48"/>
      <c r="E31" s="106"/>
      <c r="F31" s="107"/>
      <c r="G31" s="107"/>
      <c r="H31" s="107"/>
      <c r="I31" s="50"/>
      <c r="J31" s="30"/>
      <c r="K31" s="3"/>
      <c r="L31" s="6"/>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row>
    <row r="32" spans="1:79" s="4" customFormat="1" x14ac:dyDescent="0.2">
      <c r="A32" s="31"/>
      <c r="B32" s="51"/>
      <c r="C32" s="60"/>
      <c r="D32" s="54" t="s">
        <v>1470</v>
      </c>
      <c r="E32" s="45" t="s">
        <v>10</v>
      </c>
      <c r="F32" s="124" t="str">
        <f>IF(E32="Zadejte text.","vyplňte pole","")</f>
        <v>vyplňte pole</v>
      </c>
      <c r="G32" s="107"/>
      <c r="H32" s="107"/>
      <c r="I32" s="65"/>
      <c r="J32" s="32"/>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row>
    <row r="33" spans="1:79" s="4" customFormat="1" ht="5.0999999999999996" customHeight="1" x14ac:dyDescent="0.2">
      <c r="A33" s="31"/>
      <c r="B33" s="51"/>
      <c r="C33" s="108"/>
      <c r="D33" s="106"/>
      <c r="E33" s="106"/>
      <c r="F33" s="125"/>
      <c r="G33" s="107"/>
      <c r="H33" s="107"/>
      <c r="I33" s="65"/>
      <c r="J33" s="32"/>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row>
    <row r="34" spans="1:79" s="4" customFormat="1" x14ac:dyDescent="0.2">
      <c r="A34" s="31"/>
      <c r="B34" s="51"/>
      <c r="C34" s="60"/>
      <c r="D34" s="54" t="s">
        <v>13</v>
      </c>
      <c r="E34" s="45" t="s">
        <v>14</v>
      </c>
      <c r="F34" s="124" t="str">
        <f>IF(E34="Zadejte datum.","vyplní CTT","")</f>
        <v>vyplní CTT</v>
      </c>
      <c r="G34" s="107"/>
      <c r="H34" s="107"/>
      <c r="I34" s="65"/>
      <c r="J34" s="32"/>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row>
    <row r="35" spans="1:79" s="4" customFormat="1" ht="5.0999999999999996" customHeight="1" x14ac:dyDescent="0.2">
      <c r="A35" s="31"/>
      <c r="B35" s="51"/>
      <c r="C35" s="108"/>
      <c r="D35" s="106"/>
      <c r="E35" s="106"/>
      <c r="F35" s="125"/>
      <c r="G35" s="107"/>
      <c r="H35" s="107"/>
      <c r="I35" s="65"/>
      <c r="J35" s="32"/>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row>
    <row r="36" spans="1:79" s="4" customFormat="1" x14ac:dyDescent="0.2">
      <c r="A36" s="31"/>
      <c r="B36" s="51"/>
      <c r="C36" s="60"/>
      <c r="D36" s="54" t="s">
        <v>15</v>
      </c>
      <c r="E36" s="45" t="s">
        <v>14</v>
      </c>
      <c r="F36" s="124" t="str">
        <f>IF(E36="Zadejte datum.","vyplní CTT","")</f>
        <v>vyplní CTT</v>
      </c>
      <c r="G36" s="107"/>
      <c r="H36" s="107"/>
      <c r="I36" s="65"/>
      <c r="J36" s="32"/>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row>
    <row r="37" spans="1:79" s="4" customFormat="1" ht="5.0999999999999996" customHeight="1" x14ac:dyDescent="0.2">
      <c r="A37" s="31"/>
      <c r="B37" s="51"/>
      <c r="C37" s="60"/>
      <c r="D37" s="54"/>
      <c r="E37" s="106"/>
      <c r="F37" s="124"/>
      <c r="G37" s="107"/>
      <c r="H37" s="107"/>
      <c r="I37" s="65"/>
      <c r="J37" s="32"/>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row>
    <row r="38" spans="1:79" s="4" customFormat="1" x14ac:dyDescent="0.2">
      <c r="A38" s="31"/>
      <c r="B38" s="51"/>
      <c r="C38" s="60"/>
      <c r="D38" s="54" t="s">
        <v>1471</v>
      </c>
      <c r="E38" s="45" t="s">
        <v>10</v>
      </c>
      <c r="F38" s="124" t="str">
        <f>IF(E38="Zadejte text.","vyplní CTT","")</f>
        <v>vyplní CTT</v>
      </c>
      <c r="G38" s="107"/>
      <c r="H38" s="107"/>
      <c r="I38" s="65"/>
      <c r="J38" s="32"/>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row>
    <row r="39" spans="1:79" s="4" customFormat="1" ht="5.0999999999999996" customHeight="1" x14ac:dyDescent="0.2">
      <c r="A39" s="31"/>
      <c r="B39" s="46"/>
      <c r="C39" s="47"/>
      <c r="D39" s="58"/>
      <c r="E39" s="54"/>
      <c r="F39" s="49"/>
      <c r="G39" s="49"/>
      <c r="H39" s="49"/>
      <c r="I39" s="50"/>
      <c r="J39" s="32"/>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row>
    <row r="40" spans="1:79" s="4" customFormat="1" ht="15.75" customHeight="1" x14ac:dyDescent="0.2">
      <c r="A40" s="31"/>
      <c r="B40" s="151" t="s">
        <v>16</v>
      </c>
      <c r="C40" s="152"/>
      <c r="D40" s="152"/>
      <c r="E40" s="152"/>
      <c r="F40" s="152"/>
      <c r="G40" s="152"/>
      <c r="H40" s="152"/>
      <c r="I40" s="153"/>
      <c r="J40" s="32"/>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row>
    <row r="41" spans="1:79" s="4" customFormat="1" ht="5.0999999999999996" customHeight="1" x14ac:dyDescent="0.2">
      <c r="A41" s="31"/>
      <c r="B41" s="51"/>
      <c r="C41" s="108"/>
      <c r="D41" s="106"/>
      <c r="E41" s="106"/>
      <c r="F41" s="107"/>
      <c r="G41" s="107"/>
      <c r="H41" s="107"/>
      <c r="I41" s="65"/>
      <c r="J41" s="32"/>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row>
    <row r="42" spans="1:79" s="4" customFormat="1" x14ac:dyDescent="0.2">
      <c r="A42" s="31"/>
      <c r="B42" s="51"/>
      <c r="C42" s="60"/>
      <c r="D42" s="54" t="s">
        <v>17</v>
      </c>
      <c r="E42" s="45" t="s">
        <v>10</v>
      </c>
      <c r="F42" s="124" t="str">
        <f>IF(E42="Zadejte text.","vyplňte pole","")</f>
        <v>vyplňte pole</v>
      </c>
      <c r="G42" s="107"/>
      <c r="H42" s="107"/>
      <c r="I42" s="65"/>
      <c r="J42" s="32"/>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row>
    <row r="43" spans="1:79" s="4" customFormat="1" ht="5.0999999999999996" customHeight="1" x14ac:dyDescent="0.2">
      <c r="A43" s="31"/>
      <c r="B43" s="51"/>
      <c r="C43" s="108"/>
      <c r="D43" s="110"/>
      <c r="E43" s="106"/>
      <c r="F43" s="126"/>
      <c r="G43" s="107"/>
      <c r="H43" s="107"/>
      <c r="I43" s="65"/>
      <c r="J43" s="32"/>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row>
    <row r="44" spans="1:79" s="4" customFormat="1" x14ac:dyDescent="0.2">
      <c r="A44" s="31"/>
      <c r="B44" s="51"/>
      <c r="C44" s="60"/>
      <c r="D44" s="54" t="s">
        <v>1484</v>
      </c>
      <c r="E44" s="45" t="s">
        <v>10</v>
      </c>
      <c r="F44" s="124" t="str">
        <f>IF(E44="Zadejte text.","vyplňte pole","")</f>
        <v>vyplňte pole</v>
      </c>
      <c r="G44" s="107"/>
      <c r="H44" s="107"/>
      <c r="I44" s="65"/>
      <c r="J44" s="32"/>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row>
    <row r="45" spans="1:79" s="4" customFormat="1" ht="5.0999999999999996" customHeight="1" x14ac:dyDescent="0.2">
      <c r="A45" s="31"/>
      <c r="B45" s="51"/>
      <c r="C45" s="108"/>
      <c r="D45" s="54"/>
      <c r="E45" s="106"/>
      <c r="F45" s="126"/>
      <c r="G45" s="107"/>
      <c r="H45" s="107"/>
      <c r="I45" s="65"/>
      <c r="J45" s="32"/>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row>
    <row r="46" spans="1:79" s="4" customFormat="1" x14ac:dyDescent="0.2">
      <c r="A46" s="31"/>
      <c r="B46" s="51"/>
      <c r="C46" s="60"/>
      <c r="D46" s="54" t="s">
        <v>18</v>
      </c>
      <c r="E46" s="45" t="s">
        <v>10</v>
      </c>
      <c r="F46" s="124" t="str">
        <f>IF(E46="Zadejte text.","vyplňte pole","")</f>
        <v>vyplňte pole</v>
      </c>
      <c r="G46" s="107"/>
      <c r="H46" s="107"/>
      <c r="I46" s="65"/>
      <c r="J46" s="32"/>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row>
    <row r="47" spans="1:79" s="4" customFormat="1" ht="5.0999999999999996" customHeight="1" x14ac:dyDescent="0.2">
      <c r="A47" s="31"/>
      <c r="B47" s="88"/>
      <c r="C47" s="89"/>
      <c r="D47" s="90"/>
      <c r="E47" s="91"/>
      <c r="F47" s="92"/>
      <c r="G47" s="92"/>
      <c r="H47" s="92"/>
      <c r="I47" s="93"/>
      <c r="J47" s="32"/>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row>
    <row r="48" spans="1:79" s="4" customFormat="1" x14ac:dyDescent="0.2">
      <c r="A48" s="31"/>
      <c r="C48" s="111"/>
      <c r="D48" s="112"/>
      <c r="E48" s="85"/>
      <c r="F48" s="1"/>
      <c r="G48" s="1"/>
      <c r="H48" s="1"/>
      <c r="J48" s="32"/>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row>
    <row r="49" spans="1:79" s="4" customFormat="1" ht="19.5" customHeight="1" x14ac:dyDescent="0.25">
      <c r="A49" s="31"/>
      <c r="B49" s="143" t="s">
        <v>19</v>
      </c>
      <c r="C49" s="144"/>
      <c r="D49" s="144"/>
      <c r="E49" s="144"/>
      <c r="F49" s="144"/>
      <c r="G49" s="144"/>
      <c r="H49" s="144"/>
      <c r="I49" s="145"/>
      <c r="J49" s="32"/>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row>
    <row r="50" spans="1:79" ht="5.0999999999999996" customHeight="1" x14ac:dyDescent="0.25">
      <c r="A50" s="29"/>
      <c r="B50" s="46"/>
      <c r="C50" s="47"/>
      <c r="D50" s="48"/>
      <c r="E50" s="106"/>
      <c r="F50" s="107"/>
      <c r="G50" s="107"/>
      <c r="H50" s="107"/>
      <c r="I50" s="50"/>
      <c r="J50" s="30"/>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row>
    <row r="51" spans="1:79" s="4" customFormat="1" x14ac:dyDescent="0.2">
      <c r="A51" s="31"/>
      <c r="B51" s="51"/>
      <c r="C51" s="60" t="s">
        <v>1420</v>
      </c>
      <c r="D51" s="54" t="s">
        <v>9</v>
      </c>
      <c r="E51" s="128" t="str">
        <f>E20</f>
        <v>Zadejte text.</v>
      </c>
      <c r="F51" s="124" t="str">
        <f>IF(E51="Zadejte text.","vyplňte pole","")</f>
        <v>vyplňte pole</v>
      </c>
      <c r="G51" s="107"/>
      <c r="H51" s="107"/>
      <c r="I51" s="65"/>
      <c r="J51" s="32"/>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row>
    <row r="52" spans="1:79" ht="5.0999999999999996" customHeight="1" x14ac:dyDescent="0.25">
      <c r="A52" s="29"/>
      <c r="B52" s="46"/>
      <c r="C52" s="47"/>
      <c r="D52" s="48"/>
      <c r="E52" s="106"/>
      <c r="F52" s="125"/>
      <c r="G52" s="107"/>
      <c r="H52" s="107"/>
      <c r="I52" s="50"/>
      <c r="J52" s="30"/>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row>
    <row r="53" spans="1:79" s="4" customFormat="1" x14ac:dyDescent="0.2">
      <c r="A53" s="31"/>
      <c r="B53" s="51"/>
      <c r="C53" s="60" t="s">
        <v>1421</v>
      </c>
      <c r="D53" s="54" t="s">
        <v>1422</v>
      </c>
      <c r="E53" s="45" t="s">
        <v>10</v>
      </c>
      <c r="F53" s="124" t="str">
        <f>IF(E53="Zadejte text.","vyplňte pole","")</f>
        <v>vyplňte pole</v>
      </c>
      <c r="G53" s="107"/>
      <c r="H53" s="107"/>
      <c r="I53" s="65"/>
      <c r="J53" s="32"/>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row>
    <row r="54" spans="1:79" ht="5.0999999999999996" customHeight="1" x14ac:dyDescent="0.25">
      <c r="A54" s="29"/>
      <c r="B54" s="46"/>
      <c r="C54" s="47"/>
      <c r="D54" s="48"/>
      <c r="E54" s="106"/>
      <c r="F54" s="107"/>
      <c r="G54" s="107"/>
      <c r="H54" s="107"/>
      <c r="I54" s="50"/>
      <c r="J54" s="30"/>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row>
    <row r="55" spans="1:79" s="4" customFormat="1" x14ac:dyDescent="0.2">
      <c r="A55" s="31"/>
      <c r="B55" s="51"/>
      <c r="C55" s="60" t="s">
        <v>1405</v>
      </c>
      <c r="D55" s="54" t="s">
        <v>20</v>
      </c>
      <c r="E55" s="60" t="s">
        <v>6</v>
      </c>
      <c r="F55" s="86">
        <v>1</v>
      </c>
      <c r="G55" s="56" t="s">
        <v>7</v>
      </c>
      <c r="H55" s="86">
        <v>2026</v>
      </c>
      <c r="I55" s="65"/>
      <c r="J55" s="32"/>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row>
    <row r="56" spans="1:79" ht="15" customHeight="1" x14ac:dyDescent="0.25">
      <c r="A56" s="29"/>
      <c r="B56" s="46"/>
      <c r="C56" s="47"/>
      <c r="D56" s="74"/>
      <c r="E56" s="107"/>
      <c r="F56" s="66" t="str">
        <f>IF(F55="","vyplňte měsíc ","") &amp; IF(H55="","a vyplňte rok","")</f>
        <v/>
      </c>
      <c r="G56" s="107"/>
      <c r="H56" s="107"/>
      <c r="I56" s="50"/>
      <c r="J56" s="30"/>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row>
    <row r="57" spans="1:79" ht="5.0999999999999996" customHeight="1" x14ac:dyDescent="0.25">
      <c r="A57" s="29"/>
      <c r="B57" s="46"/>
      <c r="C57" s="47"/>
      <c r="D57" s="48"/>
      <c r="E57" s="47"/>
      <c r="F57" s="107"/>
      <c r="G57" s="107"/>
      <c r="H57" s="107"/>
      <c r="I57" s="50"/>
      <c r="J57" s="30"/>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row>
    <row r="58" spans="1:79" s="4" customFormat="1" x14ac:dyDescent="0.2">
      <c r="A58" s="31"/>
      <c r="B58" s="51"/>
      <c r="C58" s="60" t="s">
        <v>1406</v>
      </c>
      <c r="D58" s="54" t="s">
        <v>21</v>
      </c>
      <c r="E58" s="60" t="s">
        <v>6</v>
      </c>
      <c r="F58" s="86">
        <v>12</v>
      </c>
      <c r="G58" s="56" t="s">
        <v>7</v>
      </c>
      <c r="H58" s="86">
        <v>2026</v>
      </c>
      <c r="I58" s="65"/>
      <c r="J58" s="32"/>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row>
    <row r="59" spans="1:79" ht="15" customHeight="1" x14ac:dyDescent="0.2">
      <c r="A59" s="29"/>
      <c r="B59" s="46"/>
      <c r="C59" s="47"/>
      <c r="D59" s="74"/>
      <c r="E59" s="107"/>
      <c r="F59" s="66" t="str">
        <f>IF(F58="","vyplňte měsíc ","") &amp; IF(H58="","a vyplňte rok","")</f>
        <v/>
      </c>
      <c r="G59" s="107"/>
      <c r="H59" s="107"/>
      <c r="I59" s="50"/>
      <c r="J59" s="30"/>
      <c r="K59" s="3"/>
      <c r="L59" s="6"/>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row>
    <row r="60" spans="1:79" ht="5.0999999999999996" customHeight="1" x14ac:dyDescent="0.25">
      <c r="A60" s="29"/>
      <c r="B60" s="46"/>
      <c r="C60" s="47"/>
      <c r="D60" s="48"/>
      <c r="E60" s="106"/>
      <c r="F60" s="107"/>
      <c r="G60" s="107"/>
      <c r="H60" s="107"/>
      <c r="I60" s="50"/>
      <c r="J60" s="30"/>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row>
    <row r="61" spans="1:79" s="4" customFormat="1" x14ac:dyDescent="0.2">
      <c r="A61" s="31"/>
      <c r="B61" s="51"/>
      <c r="C61" s="60" t="s">
        <v>1407</v>
      </c>
      <c r="D61" s="54" t="s">
        <v>23</v>
      </c>
      <c r="E61" s="45" t="s">
        <v>24</v>
      </c>
      <c r="F61" s="124" t="str">
        <f>IF(E61="Zvolte jednu z možností:","vyberte možnost","")</f>
        <v>vyberte možnost</v>
      </c>
      <c r="G61" s="107"/>
      <c r="H61" s="66"/>
      <c r="I61" s="65"/>
      <c r="J61" s="32"/>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row>
    <row r="62" spans="1:79" ht="5.0999999999999996" customHeight="1" x14ac:dyDescent="0.25">
      <c r="A62" s="29"/>
      <c r="B62" s="46"/>
      <c r="C62" s="47"/>
      <c r="D62" s="48"/>
      <c r="E62" s="106"/>
      <c r="F62" s="125"/>
      <c r="G62" s="107"/>
      <c r="H62" s="107"/>
      <c r="I62" s="50"/>
      <c r="J62" s="30"/>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row>
    <row r="63" spans="1:79" s="4" customFormat="1" x14ac:dyDescent="0.2">
      <c r="A63" s="31"/>
      <c r="B63" s="51"/>
      <c r="C63" s="60" t="s">
        <v>1408</v>
      </c>
      <c r="D63" s="54" t="s">
        <v>26</v>
      </c>
      <c r="E63" s="45" t="s">
        <v>24</v>
      </c>
      <c r="F63" s="124" t="str">
        <f>IF(E63="Zvolte jednu z možností:","vyberte možnost","")</f>
        <v>vyberte možnost</v>
      </c>
      <c r="G63" s="107"/>
      <c r="H63" s="66" t="str">
        <f>IF(E63="Společenské vědy","vyberte konkrétní obor","") &amp; IF(E63="Fyzika a matematika","vyberte konkrétní obor","") &amp; IF(E63="Chemie","vyberte konkrétní obor","") &amp; IF(E63="Vědy o zemi","vyberte konkrétní obor","") &amp; IF(E63="Biovědy","vyberte konkrétní obor","") &amp; IF(E63="Lékařské vědy","vyberte konkrétní obor","") &amp; IF(E63="Zemědělství","vyberte konkrétní obor","") &amp; IF(E63="Informatika","vyberte konkrétní obor","") &amp; IF(E63="Průmysl","vyberte konkrétní obor","") &amp; IF(E63="Vojenství","vyberte konkrétní obor","")</f>
        <v/>
      </c>
      <c r="I63" s="65"/>
      <c r="J63" s="32"/>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row>
    <row r="64" spans="1:79" ht="5.0999999999999996" customHeight="1" x14ac:dyDescent="0.25">
      <c r="A64" s="29"/>
      <c r="B64" s="46"/>
      <c r="C64" s="47"/>
      <c r="D64" s="48"/>
      <c r="E64" s="106"/>
      <c r="F64" s="125"/>
      <c r="G64" s="107"/>
      <c r="H64" s="107"/>
      <c r="I64" s="50"/>
      <c r="J64" s="30"/>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row>
    <row r="65" spans="1:79" s="4" customFormat="1" x14ac:dyDescent="0.2">
      <c r="A65" s="31"/>
      <c r="B65" s="51"/>
      <c r="C65" s="60" t="s">
        <v>1409</v>
      </c>
      <c r="D65" s="54" t="s">
        <v>28</v>
      </c>
      <c r="E65" s="45" t="s">
        <v>24</v>
      </c>
      <c r="F65" s="124" t="str">
        <f>IF(E65="Zvolte jednu z možností:","vyberte možnost","")</f>
        <v>vyberte možnost</v>
      </c>
      <c r="G65" s="107"/>
      <c r="H65" s="66" t="str">
        <f>IF(E65="Společenské vědy","vyberte konkrétní obor","") &amp; IF(E65="Fyzika a matematika","vyberte konkrétní obor","") &amp; IF(E65="Chemie","vyberte konkrétní obor","") &amp; IF(E65="Vědy o zemi","vyberte konkrétní obor","") &amp; IF(E65="Biovědy","vyberte konkrétní obor","") &amp; IF(E65="Lékařské vědy","vyberte konkrétní obor","") &amp; IF(E65="Zemědělství","vyberte konkrétní obor","") &amp; IF(E65="Informatika","vyberte konkrétní obor","") &amp; IF(E65="Průmysl","vyberte konkrétní obor","") &amp; IF(E65="Vojenství","vyberte konkrétní obor","")</f>
        <v/>
      </c>
      <c r="I65" s="65"/>
      <c r="J65" s="32"/>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row>
    <row r="66" spans="1:79" ht="5.0999999999999996" customHeight="1" x14ac:dyDescent="0.25">
      <c r="A66" s="29"/>
      <c r="B66" s="46"/>
      <c r="C66" s="47"/>
      <c r="D66" s="48"/>
      <c r="E66" s="106"/>
      <c r="F66" s="125"/>
      <c r="G66" s="107"/>
      <c r="H66" s="107"/>
      <c r="I66" s="50"/>
      <c r="J66" s="30"/>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row>
    <row r="67" spans="1:79" s="4" customFormat="1" x14ac:dyDescent="0.2">
      <c r="A67" s="31"/>
      <c r="B67" s="51"/>
      <c r="C67" s="60" t="s">
        <v>1410</v>
      </c>
      <c r="D67" s="54" t="s">
        <v>30</v>
      </c>
      <c r="E67" s="45" t="s">
        <v>24</v>
      </c>
      <c r="F67" s="124" t="str">
        <f>IF(E67="Zvolte jednu z možností:","vyberte možnost","")</f>
        <v>vyberte možnost</v>
      </c>
      <c r="G67" s="107"/>
      <c r="H67" s="66" t="str">
        <f>IF(E67="Společenské vědy","vyberte konkrétní obor","") &amp; IF(E67="Fyzika a matematika","vyberte konkrétní obor","") &amp; IF(E67="Chemie","vyberte konkrétní obor","") &amp; IF(E67="Vědy o zemi","vyberte konkrétní obor","") &amp; IF(E67="Biovědy","vyberte konkrétní obor","") &amp; IF(E67="Lékařské vědy","vyberte konkrétní obor","") &amp; IF(E67="Zemědělství","vyberte konkrétní obor","") &amp; IF(E67="Informatika","vyberte konkrétní obor","") &amp; IF(E67="Průmysl","vyberte konkrétní obor","") &amp; IF(E67="Vojenství","vyberte konkrétní obor","")</f>
        <v/>
      </c>
      <c r="I67" s="65"/>
      <c r="J67" s="32"/>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row>
    <row r="68" spans="1:79" ht="5.0999999999999996" customHeight="1" x14ac:dyDescent="0.25">
      <c r="A68" s="29"/>
      <c r="B68" s="46"/>
      <c r="C68" s="47"/>
      <c r="D68" s="48"/>
      <c r="E68" s="106"/>
      <c r="F68" s="125"/>
      <c r="G68" s="107"/>
      <c r="H68" s="107"/>
      <c r="I68" s="50"/>
      <c r="J68" s="30"/>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row>
    <row r="69" spans="1:79" s="4" customFormat="1" x14ac:dyDescent="0.2">
      <c r="A69" s="31"/>
      <c r="B69" s="51"/>
      <c r="C69" s="60" t="s">
        <v>22</v>
      </c>
      <c r="D69" s="54" t="s">
        <v>31</v>
      </c>
      <c r="E69" s="45" t="s">
        <v>10</v>
      </c>
      <c r="F69" s="124" t="str">
        <f>IF(E69="Zadejte text.","vyplňte pole","")</f>
        <v>vyplňte pole</v>
      </c>
      <c r="G69" s="107"/>
      <c r="H69" s="107"/>
      <c r="I69" s="65"/>
      <c r="J69" s="32"/>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row>
    <row r="70" spans="1:79" s="4" customFormat="1" ht="5.0999999999999996" customHeight="1" x14ac:dyDescent="0.2">
      <c r="A70" s="31"/>
      <c r="B70" s="51"/>
      <c r="C70" s="47"/>
      <c r="D70" s="48"/>
      <c r="E70" s="106"/>
      <c r="F70" s="124"/>
      <c r="G70" s="107"/>
      <c r="H70" s="107"/>
      <c r="I70" s="65"/>
      <c r="J70" s="32"/>
      <c r="K70" s="6"/>
      <c r="L70" s="3"/>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row>
    <row r="71" spans="1:79" s="4" customFormat="1" x14ac:dyDescent="0.2">
      <c r="A71" s="31"/>
      <c r="B71" s="51"/>
      <c r="C71" s="60" t="s">
        <v>25</v>
      </c>
      <c r="D71" s="54" t="s">
        <v>32</v>
      </c>
      <c r="E71" s="45" t="s">
        <v>10</v>
      </c>
      <c r="F71" s="124" t="str">
        <f>IF(E71="Zadejte text.","vyplňte pole","")</f>
        <v>vyplňte pole</v>
      </c>
      <c r="G71" s="107"/>
      <c r="H71" s="107"/>
      <c r="I71" s="65"/>
      <c r="J71" s="32"/>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row>
    <row r="72" spans="1:79" ht="5.0999999999999996" customHeight="1" x14ac:dyDescent="0.25">
      <c r="A72" s="29"/>
      <c r="B72" s="46"/>
      <c r="C72" s="47"/>
      <c r="D72" s="48"/>
      <c r="E72" s="106"/>
      <c r="F72" s="125"/>
      <c r="G72" s="107"/>
      <c r="H72" s="107"/>
      <c r="I72" s="50"/>
      <c r="J72" s="30"/>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row>
    <row r="73" spans="1:79" s="4" customFormat="1" x14ac:dyDescent="0.2">
      <c r="A73" s="31"/>
      <c r="B73" s="51"/>
      <c r="C73" s="60" t="s">
        <v>1473</v>
      </c>
      <c r="D73" s="54" t="s">
        <v>1474</v>
      </c>
      <c r="E73" s="45" t="s">
        <v>10</v>
      </c>
      <c r="F73" s="124" t="str">
        <f>IF(E73="Zadejte text.","vyplňte pole","")</f>
        <v>vyplňte pole</v>
      </c>
      <c r="G73" s="107"/>
      <c r="H73" s="107"/>
      <c r="I73" s="65"/>
      <c r="J73" s="32"/>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row>
    <row r="74" spans="1:79" ht="5.0999999999999996" customHeight="1" x14ac:dyDescent="0.25">
      <c r="A74" s="29"/>
      <c r="B74" s="46"/>
      <c r="C74" s="47"/>
      <c r="D74" s="48"/>
      <c r="E74" s="106"/>
      <c r="F74" s="125"/>
      <c r="G74" s="107"/>
      <c r="H74" s="107"/>
      <c r="I74" s="50"/>
      <c r="J74" s="30"/>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row>
    <row r="75" spans="1:79" s="4" customFormat="1" x14ac:dyDescent="0.2">
      <c r="A75" s="31"/>
      <c r="B75" s="51"/>
      <c r="C75" s="60" t="s">
        <v>27</v>
      </c>
      <c r="D75" s="54" t="s">
        <v>34</v>
      </c>
      <c r="E75" s="128" t="str">
        <f>E32</f>
        <v>Zadejte text.</v>
      </c>
      <c r="F75" s="124"/>
      <c r="G75" s="107"/>
      <c r="H75" s="107"/>
      <c r="I75" s="65"/>
      <c r="J75" s="32"/>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row>
    <row r="76" spans="1:79" ht="5.0999999999999996" customHeight="1" x14ac:dyDescent="0.25">
      <c r="A76" s="29"/>
      <c r="B76" s="46"/>
      <c r="C76" s="47"/>
      <c r="D76" s="48"/>
      <c r="E76" s="106"/>
      <c r="F76" s="125"/>
      <c r="G76" s="107"/>
      <c r="H76" s="107"/>
      <c r="I76" s="50"/>
      <c r="J76" s="30"/>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row>
    <row r="77" spans="1:79" s="4" customFormat="1" x14ac:dyDescent="0.2">
      <c r="A77" s="31"/>
      <c r="B77" s="51"/>
      <c r="C77" s="60" t="s">
        <v>29</v>
      </c>
      <c r="D77" s="54" t="s">
        <v>35</v>
      </c>
      <c r="E77" s="45" t="s">
        <v>24</v>
      </c>
      <c r="F77" s="124" t="str">
        <f>IF(E77="Zvolte jednu z možností:","vyberte možnost","")</f>
        <v>vyberte možnost</v>
      </c>
      <c r="G77" s="107"/>
      <c r="H77" s="107"/>
      <c r="I77" s="65"/>
      <c r="J77" s="32"/>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row>
    <row r="78" spans="1:79" ht="5.0999999999999996" customHeight="1" x14ac:dyDescent="0.25">
      <c r="A78" s="29"/>
      <c r="B78" s="46"/>
      <c r="C78" s="47"/>
      <c r="D78" s="48"/>
      <c r="E78" s="106"/>
      <c r="F78" s="125"/>
      <c r="G78" s="107"/>
      <c r="H78" s="107"/>
      <c r="I78" s="50"/>
      <c r="J78" s="30"/>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row>
    <row r="79" spans="1:79" s="4" customFormat="1" x14ac:dyDescent="0.2">
      <c r="A79" s="31"/>
      <c r="B79" s="51"/>
      <c r="C79" s="60" t="s">
        <v>1411</v>
      </c>
      <c r="D79" s="113" t="s">
        <v>36</v>
      </c>
      <c r="E79" s="106"/>
      <c r="F79" s="126"/>
      <c r="G79" s="109"/>
      <c r="H79" s="107"/>
      <c r="I79" s="65"/>
      <c r="J79" s="32"/>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row>
    <row r="80" spans="1:79" s="4" customFormat="1" ht="25.5" x14ac:dyDescent="0.2">
      <c r="A80" s="31"/>
      <c r="B80" s="51"/>
      <c r="C80" s="60"/>
      <c r="D80" s="114" t="s">
        <v>37</v>
      </c>
      <c r="E80" s="45" t="s">
        <v>24</v>
      </c>
      <c r="F80" s="124" t="str">
        <f>IF(E80="Zvolte jednu z možností:","vyberte možnost","")</f>
        <v>vyberte možnost</v>
      </c>
      <c r="G80" s="107"/>
      <c r="H80" s="66" t="str">
        <f>IF(E80="Konkurenceschopná ekonomika založená na znalostech","vyberte konkrétní cíl","") &amp; IF(E80="Udržitelnost energetiky a materiálových zdrojů","vyberte konkrétní cíl","") &amp; IF(E80="Prostředí pro kvalitní život","vyberte konkrétní cíl","") &amp; IF(E80="Sociální a kulturní výzvy","vyberte konkrétní cíl","") &amp; IF(E80="Zdravá populace","vyberte konkrétní cíl","") &amp; IF(E80="Bezpečná společnost","vyberte konkrétní cíl","")</f>
        <v/>
      </c>
      <c r="I80" s="65"/>
      <c r="J80" s="32"/>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row>
    <row r="81" spans="1:79" ht="5.0999999999999996" customHeight="1" x14ac:dyDescent="0.25">
      <c r="A81" s="29"/>
      <c r="B81" s="46"/>
      <c r="C81" s="47"/>
      <c r="D81" s="48"/>
      <c r="E81" s="106"/>
      <c r="F81" s="125"/>
      <c r="G81" s="107"/>
      <c r="H81" s="107"/>
      <c r="I81" s="50"/>
      <c r="J81" s="30"/>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row>
    <row r="82" spans="1:79" s="4" customFormat="1" x14ac:dyDescent="0.2">
      <c r="A82" s="31"/>
      <c r="B82" s="51"/>
      <c r="C82" s="60" t="s">
        <v>1412</v>
      </c>
      <c r="D82" s="54" t="s">
        <v>38</v>
      </c>
      <c r="E82" s="45" t="s">
        <v>10</v>
      </c>
      <c r="F82" s="124" t="str">
        <f>IF(E82="Zadejte text.","vyplňte pole","")</f>
        <v>vyplňte pole</v>
      </c>
      <c r="G82" s="107"/>
      <c r="H82" s="107"/>
      <c r="I82" s="65"/>
      <c r="J82" s="32"/>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row>
    <row r="83" spans="1:79" ht="5.0999999999999996" customHeight="1" x14ac:dyDescent="0.25">
      <c r="A83" s="29"/>
      <c r="B83" s="46"/>
      <c r="C83" s="47"/>
      <c r="D83" s="48"/>
      <c r="E83" s="106"/>
      <c r="F83" s="125"/>
      <c r="G83" s="107"/>
      <c r="H83" s="107"/>
      <c r="I83" s="50"/>
      <c r="J83" s="30"/>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row>
    <row r="84" spans="1:79" s="4" customFormat="1" x14ac:dyDescent="0.2">
      <c r="A84" s="31"/>
      <c r="B84" s="51"/>
      <c r="C84" s="60" t="s">
        <v>33</v>
      </c>
      <c r="D84" s="54" t="s">
        <v>39</v>
      </c>
      <c r="E84" s="45" t="s">
        <v>24</v>
      </c>
      <c r="F84" s="124" t="str">
        <f>IF(E84="Zvolte jednu z možností:","vyberte možnost","")</f>
        <v>vyberte možnost</v>
      </c>
      <c r="G84" s="107"/>
      <c r="H84" s="107"/>
      <c r="I84" s="65"/>
      <c r="J84" s="32"/>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row>
    <row r="85" spans="1:79" s="4" customFormat="1" x14ac:dyDescent="0.2">
      <c r="A85" s="31"/>
      <c r="B85" s="51"/>
      <c r="C85" s="60"/>
      <c r="D85" s="54"/>
      <c r="E85" s="106"/>
      <c r="F85" s="124"/>
      <c r="G85" s="107"/>
      <c r="H85" s="107"/>
      <c r="I85" s="65"/>
      <c r="J85" s="32"/>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row>
    <row r="86" spans="1:79" s="4" customFormat="1" x14ac:dyDescent="0.2">
      <c r="A86" s="31"/>
      <c r="B86" s="51"/>
      <c r="C86" s="60" t="s">
        <v>1463</v>
      </c>
      <c r="D86" s="54" t="s">
        <v>1477</v>
      </c>
      <c r="E86" s="106"/>
      <c r="F86" s="124"/>
      <c r="G86" s="107"/>
      <c r="H86" s="107"/>
      <c r="I86" s="65"/>
      <c r="J86" s="32"/>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row>
    <row r="87" spans="1:79" s="4" customFormat="1" ht="25.5" x14ac:dyDescent="0.2">
      <c r="A87" s="31"/>
      <c r="B87" s="51"/>
      <c r="C87" s="60"/>
      <c r="D87" s="114" t="s">
        <v>1485</v>
      </c>
      <c r="E87" s="106"/>
      <c r="F87" s="124"/>
      <c r="G87" s="107"/>
      <c r="H87" s="107"/>
      <c r="I87" s="65"/>
      <c r="J87" s="32"/>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row>
    <row r="88" spans="1:79" ht="5.0999999999999996" customHeight="1" x14ac:dyDescent="0.25">
      <c r="A88" s="29"/>
      <c r="B88" s="46"/>
      <c r="C88" s="47"/>
      <c r="D88" s="48"/>
      <c r="E88" s="106"/>
      <c r="F88" s="125"/>
      <c r="G88" s="107"/>
      <c r="H88" s="107"/>
      <c r="I88" s="50"/>
      <c r="J88" s="30"/>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row>
    <row r="89" spans="1:79" s="4" customFormat="1" ht="25.5" x14ac:dyDescent="0.2">
      <c r="A89" s="31"/>
      <c r="B89" s="51"/>
      <c r="C89" s="60" t="s">
        <v>1475</v>
      </c>
      <c r="D89" s="54" t="s">
        <v>1496</v>
      </c>
      <c r="E89" s="130" t="s">
        <v>1481</v>
      </c>
      <c r="F89" s="124" t="str">
        <f>IF(E89="Zadejte text, není-li nebo nebude firma zapojena pole se nevyplňuje.","vyplňte pole","")</f>
        <v>vyplňte pole</v>
      </c>
      <c r="G89" s="107"/>
      <c r="H89" s="107"/>
      <c r="I89" s="65"/>
      <c r="J89" s="32"/>
      <c r="K89" s="6"/>
      <c r="L89" s="129"/>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row>
    <row r="90" spans="1:79" ht="5.0999999999999996" customHeight="1" x14ac:dyDescent="0.25">
      <c r="A90" s="29"/>
      <c r="B90" s="46"/>
      <c r="C90" s="47"/>
      <c r="D90" s="48"/>
      <c r="E90" s="106"/>
      <c r="F90" s="125"/>
      <c r="G90" s="107"/>
      <c r="H90" s="107"/>
      <c r="I90" s="50"/>
      <c r="J90" s="30"/>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row>
    <row r="91" spans="1:79" s="4" customFormat="1" ht="25.5" x14ac:dyDescent="0.2">
      <c r="A91" s="31"/>
      <c r="B91" s="51"/>
      <c r="C91" s="60" t="s">
        <v>1476</v>
      </c>
      <c r="D91" s="54" t="s">
        <v>1497</v>
      </c>
      <c r="E91" s="130" t="s">
        <v>1481</v>
      </c>
      <c r="F91" s="124" t="str">
        <f>IF(E91="Zadejte text, není-li nebo nebude firma zapojena pole se nevyplňuje.","vyplňte pole","")</f>
        <v>vyplňte pole</v>
      </c>
      <c r="G91" s="107"/>
      <c r="H91" s="107"/>
      <c r="I91" s="65"/>
      <c r="J91" s="32"/>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row>
    <row r="92" spans="1:79" ht="5.0999999999999996" customHeight="1" x14ac:dyDescent="0.25">
      <c r="A92" s="29"/>
      <c r="B92" s="62"/>
      <c r="C92" s="92"/>
      <c r="D92" s="92"/>
      <c r="E92" s="92"/>
      <c r="F92" s="92"/>
      <c r="G92" s="92"/>
      <c r="H92" s="92"/>
      <c r="I92" s="68"/>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row>
    <row r="93" spans="1:79" s="4" customFormat="1" x14ac:dyDescent="0.2">
      <c r="A93" s="31"/>
      <c r="C93" s="111"/>
      <c r="D93" s="115"/>
      <c r="E93" s="85"/>
      <c r="F93" s="1"/>
      <c r="G93" s="1"/>
      <c r="H93" s="1"/>
      <c r="J93" s="32"/>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row>
    <row r="94" spans="1:79" s="4" customFormat="1" ht="19.5" customHeight="1" x14ac:dyDescent="0.25">
      <c r="A94" s="31"/>
      <c r="B94" s="143" t="s">
        <v>40</v>
      </c>
      <c r="C94" s="144"/>
      <c r="D94" s="144"/>
      <c r="E94" s="144"/>
      <c r="F94" s="144"/>
      <c r="G94" s="144"/>
      <c r="H94" s="144"/>
      <c r="I94" s="145"/>
      <c r="J94" s="32"/>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row>
    <row r="95" spans="1:79" s="4" customFormat="1" ht="5.0999999999999996" customHeight="1" x14ac:dyDescent="0.2">
      <c r="A95" s="31"/>
      <c r="B95" s="46"/>
      <c r="C95" s="47"/>
      <c r="D95" s="48"/>
      <c r="E95" s="106"/>
      <c r="F95" s="107"/>
      <c r="G95" s="107"/>
      <c r="H95" s="107"/>
      <c r="I95" s="50"/>
      <c r="J95" s="32"/>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row>
    <row r="96" spans="1:79" s="4" customFormat="1" x14ac:dyDescent="0.2">
      <c r="A96" s="31"/>
      <c r="B96" s="51"/>
      <c r="C96" s="60" t="s">
        <v>41</v>
      </c>
      <c r="D96" s="54" t="s">
        <v>42</v>
      </c>
      <c r="E96" s="106"/>
      <c r="F96" s="107"/>
      <c r="G96" s="107"/>
      <c r="H96" s="107"/>
      <c r="I96" s="65"/>
      <c r="J96" s="32"/>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row>
    <row r="97" spans="1:79" s="4" customFormat="1" ht="38.25" x14ac:dyDescent="0.2">
      <c r="A97" s="31"/>
      <c r="B97" s="51"/>
      <c r="C97" s="60"/>
      <c r="D97" s="116" t="s">
        <v>43</v>
      </c>
      <c r="E97" s="45" t="s">
        <v>10</v>
      </c>
      <c r="F97" s="124" t="str">
        <f>IF(E97="Zadejte text.","vyplňte pole","")</f>
        <v>vyplňte pole</v>
      </c>
      <c r="G97" s="107"/>
      <c r="H97" s="107"/>
      <c r="I97" s="65"/>
      <c r="J97" s="32"/>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row>
    <row r="98" spans="1:79" s="4" customFormat="1" ht="4.5" customHeight="1" x14ac:dyDescent="0.2">
      <c r="A98" s="31"/>
      <c r="B98" s="51"/>
      <c r="C98" s="60"/>
      <c r="D98" s="116"/>
      <c r="E98" s="116"/>
      <c r="F98" s="66"/>
      <c r="G98" s="107"/>
      <c r="H98" s="107"/>
      <c r="I98" s="65"/>
      <c r="J98" s="32"/>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row>
    <row r="99" spans="1:79" s="4" customFormat="1" x14ac:dyDescent="0.2">
      <c r="A99" s="31"/>
      <c r="B99" s="51"/>
      <c r="C99" s="60" t="s">
        <v>41</v>
      </c>
      <c r="D99" s="54" t="s">
        <v>1423</v>
      </c>
      <c r="E99" s="106"/>
      <c r="F99" s="107"/>
      <c r="G99" s="107"/>
      <c r="H99" s="107"/>
      <c r="I99" s="65"/>
      <c r="J99" s="32"/>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row>
    <row r="100" spans="1:79" s="4" customFormat="1" x14ac:dyDescent="0.2">
      <c r="A100" s="31"/>
      <c r="B100" s="51"/>
      <c r="C100" s="60"/>
      <c r="D100" s="116"/>
      <c r="E100" s="45" t="s">
        <v>10</v>
      </c>
      <c r="F100" s="124" t="str">
        <f>IF(E100="Zadejte text.","vyplňte pole","")</f>
        <v>vyplňte pole</v>
      </c>
      <c r="G100" s="107"/>
      <c r="H100" s="107"/>
      <c r="I100" s="65"/>
      <c r="J100" s="32"/>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row>
    <row r="101" spans="1:79" s="4" customFormat="1" ht="5.0999999999999996" customHeight="1" x14ac:dyDescent="0.2">
      <c r="A101" s="31"/>
      <c r="B101" s="46"/>
      <c r="C101" s="47"/>
      <c r="D101" s="48"/>
      <c r="E101" s="106"/>
      <c r="F101" s="109"/>
      <c r="G101" s="107"/>
      <c r="H101" s="107"/>
      <c r="I101" s="50"/>
      <c r="J101" s="32"/>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row>
    <row r="102" spans="1:79" s="4" customFormat="1" x14ac:dyDescent="0.2">
      <c r="A102" s="31"/>
      <c r="B102" s="51"/>
      <c r="C102" s="60" t="s">
        <v>44</v>
      </c>
      <c r="D102" s="54" t="s">
        <v>45</v>
      </c>
      <c r="E102" s="106"/>
      <c r="F102" s="109"/>
      <c r="G102" s="107"/>
      <c r="H102" s="107"/>
      <c r="I102" s="65"/>
      <c r="J102" s="32"/>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row>
    <row r="103" spans="1:79" s="4" customFormat="1" x14ac:dyDescent="0.2">
      <c r="A103" s="31"/>
      <c r="B103" s="51"/>
      <c r="C103" s="60"/>
      <c r="D103" s="116" t="s">
        <v>1495</v>
      </c>
      <c r="E103" s="127" t="s">
        <v>24</v>
      </c>
      <c r="F103" s="124" t="str">
        <f>IF(E103="Zvolte jednu z možností:","vyberte možnost","")</f>
        <v>vyberte možnost</v>
      </c>
      <c r="G103" s="107"/>
      <c r="H103" s="107"/>
      <c r="I103" s="65"/>
      <c r="J103" s="32"/>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row>
    <row r="104" spans="1:79" s="4" customFormat="1" ht="5.0999999999999996" customHeight="1" x14ac:dyDescent="0.2">
      <c r="A104" s="31"/>
      <c r="B104" s="46"/>
      <c r="C104" s="47"/>
      <c r="D104" s="48"/>
      <c r="E104" s="106"/>
      <c r="F104" s="109"/>
      <c r="G104" s="107"/>
      <c r="H104" s="107"/>
      <c r="I104" s="50"/>
      <c r="J104" s="32"/>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row>
    <row r="105" spans="1:79" s="4" customFormat="1" x14ac:dyDescent="0.2">
      <c r="A105" s="31"/>
      <c r="B105" s="51"/>
      <c r="C105" s="60" t="s">
        <v>46</v>
      </c>
      <c r="D105" s="54" t="s">
        <v>1443</v>
      </c>
      <c r="E105" s="106"/>
      <c r="F105" s="109"/>
      <c r="G105" s="107"/>
      <c r="H105" s="107"/>
      <c r="I105" s="65"/>
      <c r="J105" s="32"/>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row>
    <row r="106" spans="1:79" s="4" customFormat="1" ht="89.25" x14ac:dyDescent="0.2">
      <c r="A106" s="31"/>
      <c r="B106" s="51"/>
      <c r="C106" s="60"/>
      <c r="D106" s="116" t="s">
        <v>1498</v>
      </c>
      <c r="E106" s="45" t="s">
        <v>10</v>
      </c>
      <c r="F106" s="124" t="str">
        <f>IF(E106="Zadejte text.","vyplňte pole","")</f>
        <v>vyplňte pole</v>
      </c>
      <c r="G106" s="107"/>
      <c r="H106" s="107"/>
      <c r="I106" s="65"/>
      <c r="J106" s="32"/>
      <c r="K106" s="6"/>
      <c r="L106" s="3"/>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row>
    <row r="107" spans="1:79" s="4" customFormat="1" ht="5.0999999999999996" customHeight="1" x14ac:dyDescent="0.2">
      <c r="A107" s="31"/>
      <c r="B107" s="46"/>
      <c r="C107" s="47"/>
      <c r="D107" s="48"/>
      <c r="E107" s="106"/>
      <c r="F107" s="109"/>
      <c r="G107" s="107"/>
      <c r="H107" s="107"/>
      <c r="I107" s="50"/>
      <c r="J107" s="32"/>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row>
    <row r="108" spans="1:79" s="4" customFormat="1" x14ac:dyDescent="0.2">
      <c r="A108" s="31"/>
      <c r="B108" s="51"/>
      <c r="C108" s="60" t="s">
        <v>47</v>
      </c>
      <c r="D108" s="113" t="s">
        <v>48</v>
      </c>
      <c r="E108" s="106"/>
      <c r="F108" s="109"/>
      <c r="G108" s="107"/>
      <c r="H108" s="107"/>
      <c r="I108" s="65"/>
      <c r="J108" s="32"/>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row>
    <row r="109" spans="1:79" s="4" customFormat="1" ht="63.75" x14ac:dyDescent="0.2">
      <c r="A109" s="31"/>
      <c r="B109" s="51"/>
      <c r="C109" s="60"/>
      <c r="D109" s="116" t="s">
        <v>49</v>
      </c>
      <c r="E109" s="45" t="s">
        <v>10</v>
      </c>
      <c r="F109" s="124" t="str">
        <f>IF(E109="Zadejte text.","vyplňte pole","")</f>
        <v>vyplňte pole</v>
      </c>
      <c r="G109" s="107"/>
      <c r="H109" s="107"/>
      <c r="I109" s="65"/>
      <c r="J109" s="32"/>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row>
    <row r="110" spans="1:79" s="4" customFormat="1" ht="5.0999999999999996" customHeight="1" x14ac:dyDescent="0.2">
      <c r="A110" s="31"/>
      <c r="B110" s="46"/>
      <c r="C110" s="47"/>
      <c r="D110" s="48"/>
      <c r="E110" s="106"/>
      <c r="F110" s="109"/>
      <c r="G110" s="107"/>
      <c r="H110" s="107"/>
      <c r="I110" s="50"/>
      <c r="J110" s="32"/>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row>
    <row r="111" spans="1:79" s="4" customFormat="1" x14ac:dyDescent="0.2">
      <c r="A111" s="31"/>
      <c r="B111" s="51"/>
      <c r="C111" s="60" t="s">
        <v>50</v>
      </c>
      <c r="D111" s="54" t="s">
        <v>51</v>
      </c>
      <c r="E111" s="106"/>
      <c r="F111" s="109"/>
      <c r="G111" s="107"/>
      <c r="H111" s="107"/>
      <c r="I111" s="65"/>
      <c r="J111" s="32"/>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row>
    <row r="112" spans="1:79" s="4" customFormat="1" ht="25.5" x14ac:dyDescent="0.2">
      <c r="A112" s="31"/>
      <c r="B112" s="51"/>
      <c r="C112" s="60"/>
      <c r="D112" s="116" t="s">
        <v>52</v>
      </c>
      <c r="E112" s="45" t="s">
        <v>10</v>
      </c>
      <c r="F112" s="124" t="str">
        <f>IF(E112="Zadejte text.","vyplňte pole","")</f>
        <v>vyplňte pole</v>
      </c>
      <c r="G112" s="107"/>
      <c r="H112" s="107"/>
      <c r="I112" s="65"/>
      <c r="J112" s="32"/>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row>
    <row r="113" spans="1:79" s="4" customFormat="1" ht="5.25" customHeight="1" x14ac:dyDescent="0.2">
      <c r="A113" s="31"/>
      <c r="B113" s="51"/>
      <c r="C113" s="60"/>
      <c r="D113" s="116"/>
      <c r="E113" s="106"/>
      <c r="F113" s="124"/>
      <c r="G113" s="107"/>
      <c r="H113" s="107"/>
      <c r="I113" s="65"/>
      <c r="J113" s="32"/>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row>
    <row r="114" spans="1:79" s="4" customFormat="1" x14ac:dyDescent="0.2">
      <c r="A114" s="31"/>
      <c r="B114" s="51"/>
      <c r="C114" s="60" t="s">
        <v>111</v>
      </c>
      <c r="D114" s="54" t="s">
        <v>110</v>
      </c>
      <c r="E114" s="107"/>
      <c r="F114" s="124"/>
      <c r="G114" s="107"/>
      <c r="H114" s="107"/>
      <c r="I114" s="65"/>
      <c r="J114" s="32"/>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row>
    <row r="115" spans="1:79" s="4" customFormat="1" ht="25.5" x14ac:dyDescent="0.2">
      <c r="A115" s="31"/>
      <c r="B115" s="51"/>
      <c r="C115" s="60"/>
      <c r="D115" s="116" t="s">
        <v>109</v>
      </c>
      <c r="E115" s="45" t="s">
        <v>10</v>
      </c>
      <c r="F115" s="124" t="str">
        <f>IF(E115="Zadejte text.","vyplňte pole","")</f>
        <v>vyplňte pole</v>
      </c>
      <c r="G115" s="107"/>
      <c r="H115" s="107"/>
      <c r="I115" s="65"/>
      <c r="J115" s="32"/>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row>
    <row r="116" spans="1:79" s="4" customFormat="1" ht="5.0999999999999996" customHeight="1" x14ac:dyDescent="0.2">
      <c r="A116" s="31"/>
      <c r="B116" s="62"/>
      <c r="C116" s="63"/>
      <c r="D116" s="69"/>
      <c r="E116" s="91"/>
      <c r="F116" s="92"/>
      <c r="G116" s="92"/>
      <c r="H116" s="92"/>
      <c r="I116" s="68"/>
      <c r="J116" s="32"/>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row>
    <row r="117" spans="1:79" x14ac:dyDescent="0.2">
      <c r="A117" s="29"/>
      <c r="D117" s="117"/>
      <c r="E117" s="118"/>
      <c r="F117" s="119"/>
      <c r="G117" s="119"/>
      <c r="H117" s="119"/>
      <c r="J117" s="30"/>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row>
    <row r="118" spans="1:79" ht="19.5" customHeight="1" x14ac:dyDescent="0.25">
      <c r="A118" s="29"/>
      <c r="B118" s="140" t="s">
        <v>53</v>
      </c>
      <c r="C118" s="141"/>
      <c r="D118" s="141"/>
      <c r="E118" s="141"/>
      <c r="F118" s="141"/>
      <c r="G118" s="141"/>
      <c r="H118" s="141"/>
      <c r="I118" s="142"/>
      <c r="J118" s="30"/>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row>
    <row r="119" spans="1:79" ht="5.0999999999999996" customHeight="1" x14ac:dyDescent="0.25">
      <c r="A119" s="29"/>
      <c r="B119" s="46"/>
      <c r="C119" s="47"/>
      <c r="D119" s="48"/>
      <c r="E119" s="106"/>
      <c r="F119" s="107"/>
      <c r="G119" s="107"/>
      <c r="H119" s="107"/>
      <c r="I119" s="50"/>
      <c r="J119" s="30"/>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row>
    <row r="120" spans="1:79" ht="14.25" x14ac:dyDescent="0.2">
      <c r="A120" s="29"/>
      <c r="B120" s="51"/>
      <c r="C120" s="73"/>
      <c r="D120" s="120" t="s">
        <v>54</v>
      </c>
      <c r="E120" s="94" t="s">
        <v>55</v>
      </c>
      <c r="F120" s="107"/>
      <c r="G120" s="107"/>
      <c r="H120" s="107"/>
      <c r="I120" s="65"/>
      <c r="J120" s="30"/>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row>
    <row r="121" spans="1:79" ht="5.0999999999999996" customHeight="1" x14ac:dyDescent="0.2">
      <c r="A121" s="29"/>
      <c r="B121" s="88"/>
      <c r="C121" s="95"/>
      <c r="D121" s="90"/>
      <c r="E121" s="91"/>
      <c r="F121" s="92"/>
      <c r="G121" s="92"/>
      <c r="H121" s="92"/>
      <c r="I121" s="93"/>
      <c r="J121" s="30"/>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row>
    <row r="122" spans="1:79" x14ac:dyDescent="0.2">
      <c r="A122" s="29"/>
      <c r="D122" s="117"/>
      <c r="E122" s="118"/>
      <c r="F122" s="119"/>
      <c r="G122" s="119"/>
      <c r="H122" s="119"/>
      <c r="J122" s="30"/>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row>
    <row r="123" spans="1:79" x14ac:dyDescent="0.2">
      <c r="A123" s="29"/>
      <c r="D123" s="117"/>
      <c r="E123" s="118"/>
      <c r="F123" s="119"/>
      <c r="G123" s="119"/>
      <c r="H123" s="119"/>
      <c r="J123" s="30"/>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row>
    <row r="124" spans="1:79" ht="19.5" customHeight="1" x14ac:dyDescent="0.25">
      <c r="A124" s="29"/>
      <c r="B124" s="140" t="s">
        <v>1444</v>
      </c>
      <c r="C124" s="141"/>
      <c r="D124" s="141"/>
      <c r="E124" s="141"/>
      <c r="F124" s="141"/>
      <c r="G124" s="141"/>
      <c r="H124" s="141"/>
      <c r="I124" s="142"/>
      <c r="J124" s="30"/>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row>
    <row r="125" spans="1:79" ht="5.0999999999999996" customHeight="1" x14ac:dyDescent="0.25">
      <c r="A125" s="29"/>
      <c r="B125" s="96"/>
      <c r="C125" s="97"/>
      <c r="D125" s="98"/>
      <c r="E125" s="99"/>
      <c r="F125" s="100"/>
      <c r="G125" s="100"/>
      <c r="H125" s="100"/>
      <c r="I125" s="101"/>
      <c r="J125" s="30"/>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row>
    <row r="126" spans="1:79" ht="14.25" x14ac:dyDescent="0.2">
      <c r="A126" s="29"/>
      <c r="B126" s="51"/>
      <c r="C126" s="73"/>
      <c r="D126" s="120" t="s">
        <v>54</v>
      </c>
      <c r="E126" s="94" t="s">
        <v>55</v>
      </c>
      <c r="F126" s="107"/>
      <c r="G126" s="107"/>
      <c r="H126" s="107"/>
      <c r="I126" s="65"/>
      <c r="J126" s="30"/>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row>
    <row r="127" spans="1:79" ht="5.0999999999999996" customHeight="1" x14ac:dyDescent="0.2">
      <c r="A127" s="29"/>
      <c r="B127" s="88"/>
      <c r="C127" s="95"/>
      <c r="D127" s="90"/>
      <c r="E127" s="91"/>
      <c r="F127" s="92"/>
      <c r="G127" s="92"/>
      <c r="H127" s="92"/>
      <c r="I127" s="93"/>
      <c r="J127" s="30"/>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row>
    <row r="128" spans="1:79" x14ac:dyDescent="0.2">
      <c r="A128" s="29"/>
      <c r="D128" s="117"/>
      <c r="E128" s="118"/>
      <c r="F128" s="119"/>
      <c r="G128" s="119"/>
      <c r="H128" s="119"/>
      <c r="J128" s="30"/>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row>
    <row r="129" spans="1:79" ht="19.5" customHeight="1" x14ac:dyDescent="0.25">
      <c r="A129" s="29"/>
      <c r="B129" s="140" t="s">
        <v>56</v>
      </c>
      <c r="C129" s="141"/>
      <c r="D129" s="141"/>
      <c r="E129" s="141"/>
      <c r="F129" s="141"/>
      <c r="G129" s="141"/>
      <c r="H129" s="141"/>
      <c r="I129" s="142"/>
      <c r="J129" s="30"/>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row>
    <row r="130" spans="1:79" ht="5.0999999999999996" customHeight="1" x14ac:dyDescent="0.25">
      <c r="A130" s="29"/>
      <c r="B130" s="96"/>
      <c r="C130" s="97"/>
      <c r="D130" s="98"/>
      <c r="E130" s="99"/>
      <c r="F130" s="100"/>
      <c r="G130" s="100"/>
      <c r="H130" s="100"/>
      <c r="I130" s="101"/>
      <c r="J130" s="30"/>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row>
    <row r="131" spans="1:79" ht="14.25" x14ac:dyDescent="0.2">
      <c r="A131" s="29"/>
      <c r="B131" s="51"/>
      <c r="C131" s="73"/>
      <c r="D131" s="120" t="s">
        <v>54</v>
      </c>
      <c r="E131" s="94" t="s">
        <v>55</v>
      </c>
      <c r="F131" s="107"/>
      <c r="G131" s="107"/>
      <c r="H131" s="107"/>
      <c r="I131" s="65"/>
      <c r="J131" s="30"/>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row>
    <row r="132" spans="1:79" ht="5.0999999999999996" customHeight="1" x14ac:dyDescent="0.2">
      <c r="A132" s="29"/>
      <c r="B132" s="88"/>
      <c r="C132" s="95"/>
      <c r="D132" s="90"/>
      <c r="E132" s="91"/>
      <c r="F132" s="92"/>
      <c r="G132" s="92"/>
      <c r="H132" s="92"/>
      <c r="I132" s="93"/>
      <c r="J132" s="30"/>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row>
    <row r="133" spans="1:79" x14ac:dyDescent="0.2">
      <c r="A133" s="29"/>
      <c r="D133" s="117"/>
      <c r="E133" s="118"/>
      <c r="F133" s="119"/>
      <c r="G133" s="119"/>
      <c r="H133" s="119"/>
      <c r="J133" s="30"/>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row>
    <row r="134" spans="1:79" ht="19.5" customHeight="1" x14ac:dyDescent="0.25">
      <c r="A134" s="29"/>
      <c r="B134" s="140" t="s">
        <v>57</v>
      </c>
      <c r="C134" s="141"/>
      <c r="D134" s="141"/>
      <c r="E134" s="141"/>
      <c r="F134" s="141"/>
      <c r="G134" s="141"/>
      <c r="H134" s="141"/>
      <c r="I134" s="142"/>
      <c r="J134" s="32"/>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row>
    <row r="135" spans="1:79" x14ac:dyDescent="0.2">
      <c r="A135" s="29"/>
      <c r="B135" s="46"/>
      <c r="C135" s="47"/>
      <c r="D135" s="48"/>
      <c r="E135" s="106"/>
      <c r="F135" s="107"/>
      <c r="G135" s="107"/>
      <c r="H135" s="107"/>
      <c r="I135" s="50"/>
      <c r="J135" s="32"/>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row>
    <row r="136" spans="1:79" x14ac:dyDescent="0.2">
      <c r="A136" s="29"/>
      <c r="B136" s="51"/>
      <c r="C136" s="60" t="s">
        <v>58</v>
      </c>
      <c r="D136" s="54" t="s">
        <v>59</v>
      </c>
      <c r="E136" s="106"/>
      <c r="F136" s="107"/>
      <c r="G136" s="107"/>
      <c r="H136" s="107"/>
      <c r="I136" s="65"/>
      <c r="J136" s="32"/>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row>
    <row r="137" spans="1:79" ht="102" x14ac:dyDescent="0.2">
      <c r="A137" s="29"/>
      <c r="B137" s="51"/>
      <c r="C137" s="60"/>
      <c r="D137" s="116" t="s">
        <v>1455</v>
      </c>
      <c r="E137" s="45" t="s">
        <v>10</v>
      </c>
      <c r="F137" s="124" t="str">
        <f>IF(E137="Zadejte text.","vyplňte pole","")</f>
        <v>vyplňte pole</v>
      </c>
      <c r="G137" s="107"/>
      <c r="H137" s="107"/>
      <c r="I137" s="65"/>
      <c r="J137" s="30"/>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row>
    <row r="138" spans="1:79" x14ac:dyDescent="0.2">
      <c r="A138" s="29"/>
      <c r="B138" s="51"/>
      <c r="C138" s="60"/>
      <c r="D138" s="116"/>
      <c r="E138" s="106"/>
      <c r="F138" s="66"/>
      <c r="G138" s="107"/>
      <c r="H138" s="107"/>
      <c r="I138" s="65"/>
      <c r="J138" s="30"/>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row>
    <row r="139" spans="1:79" ht="14.25" customHeight="1" x14ac:dyDescent="0.2">
      <c r="A139" s="29"/>
      <c r="B139" s="46"/>
      <c r="C139" s="60" t="s">
        <v>58</v>
      </c>
      <c r="D139" s="54" t="s">
        <v>1445</v>
      </c>
      <c r="E139" s="106"/>
      <c r="F139" s="109"/>
      <c r="G139" s="107"/>
      <c r="H139" s="107"/>
      <c r="I139" s="50"/>
      <c r="J139" s="30"/>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row>
    <row r="140" spans="1:79" ht="103.5" customHeight="1" x14ac:dyDescent="0.25">
      <c r="A140" s="29"/>
      <c r="B140" s="46"/>
      <c r="C140" s="47"/>
      <c r="D140" s="116" t="s">
        <v>1486</v>
      </c>
      <c r="E140" s="45" t="s">
        <v>10</v>
      </c>
      <c r="F140" s="124" t="str">
        <f>IF(E140="Zadejte text.","vyplňte pole","")</f>
        <v>vyplňte pole</v>
      </c>
      <c r="G140" s="107"/>
      <c r="H140" s="107"/>
      <c r="I140" s="50"/>
      <c r="J140" s="30"/>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row>
    <row r="141" spans="1:79" ht="5.0999999999999996" customHeight="1" x14ac:dyDescent="0.2">
      <c r="A141" s="29"/>
      <c r="B141" s="62"/>
      <c r="C141" s="63"/>
      <c r="D141" s="69"/>
      <c r="E141" s="91"/>
      <c r="F141" s="92"/>
      <c r="G141" s="92"/>
      <c r="H141" s="92"/>
      <c r="I141" s="68"/>
      <c r="J141" s="32"/>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row>
    <row r="142" spans="1:79" x14ac:dyDescent="0.25">
      <c r="A142" s="29"/>
      <c r="J142" s="30"/>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row>
    <row r="143" spans="1:79" ht="19.5" customHeight="1" x14ac:dyDescent="0.25">
      <c r="A143" s="29"/>
      <c r="B143" s="140" t="s">
        <v>63</v>
      </c>
      <c r="C143" s="141"/>
      <c r="D143" s="141"/>
      <c r="E143" s="141"/>
      <c r="F143" s="141"/>
      <c r="G143" s="141"/>
      <c r="H143" s="141"/>
      <c r="I143" s="142"/>
      <c r="J143" s="32"/>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row>
    <row r="144" spans="1:79" x14ac:dyDescent="0.2">
      <c r="A144" s="29"/>
      <c r="B144" s="96"/>
      <c r="C144" s="97"/>
      <c r="D144" s="98"/>
      <c r="E144" s="99"/>
      <c r="F144" s="100"/>
      <c r="G144" s="100"/>
      <c r="H144" s="100"/>
      <c r="I144" s="101"/>
      <c r="J144" s="32"/>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row>
    <row r="145" spans="1:79" x14ac:dyDescent="0.2">
      <c r="A145" s="29"/>
      <c r="B145" s="51"/>
      <c r="C145" s="60" t="s">
        <v>64</v>
      </c>
      <c r="D145" s="54" t="s">
        <v>65</v>
      </c>
      <c r="E145" s="106"/>
      <c r="F145" s="107"/>
      <c r="G145" s="107"/>
      <c r="H145" s="107"/>
      <c r="I145" s="65"/>
      <c r="J145" s="32"/>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row>
    <row r="146" spans="1:79" ht="76.5" x14ac:dyDescent="0.2">
      <c r="A146" s="29"/>
      <c r="B146" s="51"/>
      <c r="C146" s="60"/>
      <c r="D146" s="116" t="s">
        <v>1499</v>
      </c>
      <c r="E146" s="45" t="s">
        <v>10</v>
      </c>
      <c r="F146" s="124" t="str">
        <f>IF(E146="Zadejte text.","vyplňte pole","")</f>
        <v>vyplňte pole</v>
      </c>
      <c r="G146" s="107"/>
      <c r="H146" s="107"/>
      <c r="I146" s="65"/>
      <c r="J146" s="30"/>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row>
    <row r="147" spans="1:79" ht="5.0999999999999996" customHeight="1" x14ac:dyDescent="0.2">
      <c r="A147" s="29"/>
      <c r="B147" s="46"/>
      <c r="C147" s="47"/>
      <c r="D147" s="48"/>
      <c r="E147" s="106"/>
      <c r="F147" s="109"/>
      <c r="G147" s="107"/>
      <c r="H147" s="107"/>
      <c r="I147" s="50"/>
      <c r="J147" s="30"/>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row>
    <row r="148" spans="1:79" x14ac:dyDescent="0.2">
      <c r="A148" s="29"/>
      <c r="B148" s="51"/>
      <c r="C148" s="60" t="s">
        <v>66</v>
      </c>
      <c r="D148" s="54" t="s">
        <v>67</v>
      </c>
      <c r="E148" s="106"/>
      <c r="F148" s="109"/>
      <c r="G148" s="107"/>
      <c r="H148" s="107"/>
      <c r="I148" s="65"/>
      <c r="J148" s="30"/>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row>
    <row r="149" spans="1:79" ht="38.25" x14ac:dyDescent="0.2">
      <c r="A149" s="29"/>
      <c r="B149" s="51"/>
      <c r="C149" s="60"/>
      <c r="D149" s="116" t="s">
        <v>68</v>
      </c>
      <c r="E149" s="45" t="s">
        <v>10</v>
      </c>
      <c r="F149" s="124" t="str">
        <f>IF(E149="Zadejte text.","vyplňte pole","")</f>
        <v>vyplňte pole</v>
      </c>
      <c r="G149" s="107"/>
      <c r="H149" s="107"/>
      <c r="I149" s="65"/>
      <c r="J149" s="30"/>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row>
    <row r="150" spans="1:79" ht="5.0999999999999996" customHeight="1" x14ac:dyDescent="0.2">
      <c r="A150" s="29"/>
      <c r="B150" s="46"/>
      <c r="C150" s="47"/>
      <c r="D150" s="48"/>
      <c r="E150" s="106"/>
      <c r="F150" s="109"/>
      <c r="G150" s="107"/>
      <c r="H150" s="107"/>
      <c r="I150" s="50"/>
      <c r="J150" s="30"/>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row>
    <row r="151" spans="1:79" x14ac:dyDescent="0.2">
      <c r="A151" s="29"/>
      <c r="B151" s="51"/>
      <c r="C151" s="60" t="s">
        <v>69</v>
      </c>
      <c r="D151" s="54" t="s">
        <v>70</v>
      </c>
      <c r="E151" s="106"/>
      <c r="F151" s="109"/>
      <c r="G151" s="107"/>
      <c r="H151" s="107"/>
      <c r="I151" s="65"/>
      <c r="J151" s="30"/>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row>
    <row r="152" spans="1:79" ht="25.5" x14ac:dyDescent="0.2">
      <c r="A152" s="29"/>
      <c r="B152" s="51"/>
      <c r="C152" s="60"/>
      <c r="D152" s="116" t="s">
        <v>71</v>
      </c>
      <c r="E152" s="45" t="s">
        <v>10</v>
      </c>
      <c r="F152" s="124" t="str">
        <f>IF(E152="Zadejte text.","vyplňte pole","")</f>
        <v>vyplňte pole</v>
      </c>
      <c r="G152" s="107"/>
      <c r="H152" s="107"/>
      <c r="I152" s="65"/>
      <c r="J152" s="30"/>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row>
    <row r="153" spans="1:79" ht="5.0999999999999996" customHeight="1" x14ac:dyDescent="0.2">
      <c r="A153" s="29"/>
      <c r="B153" s="62"/>
      <c r="C153" s="63"/>
      <c r="D153" s="69"/>
      <c r="E153" s="91"/>
      <c r="F153" s="92"/>
      <c r="G153" s="92"/>
      <c r="H153" s="92"/>
      <c r="I153" s="68"/>
      <c r="J153" s="32"/>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row>
    <row r="154" spans="1:79" x14ac:dyDescent="0.25">
      <c r="A154" s="29"/>
      <c r="J154" s="30"/>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row>
    <row r="155" spans="1:79" ht="19.5" customHeight="1" x14ac:dyDescent="0.25">
      <c r="A155" s="29"/>
      <c r="B155" s="140" t="s">
        <v>1449</v>
      </c>
      <c r="C155" s="141"/>
      <c r="D155" s="141"/>
      <c r="E155" s="141"/>
      <c r="F155" s="141"/>
      <c r="G155" s="141"/>
      <c r="H155" s="141"/>
      <c r="I155" s="142"/>
      <c r="J155" s="32"/>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row>
    <row r="156" spans="1:79" x14ac:dyDescent="0.2">
      <c r="A156" s="29"/>
      <c r="B156" s="46"/>
      <c r="C156" s="47"/>
      <c r="D156" s="48"/>
      <c r="E156" s="106"/>
      <c r="F156" s="107"/>
      <c r="G156" s="107"/>
      <c r="H156" s="107"/>
      <c r="I156" s="50"/>
      <c r="J156" s="32"/>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row>
    <row r="157" spans="1:79" x14ac:dyDescent="0.2">
      <c r="A157" s="29"/>
      <c r="B157" s="51"/>
      <c r="C157" s="60" t="s">
        <v>72</v>
      </c>
      <c r="D157" s="54" t="s">
        <v>1446</v>
      </c>
      <c r="E157" s="106"/>
      <c r="F157" s="107"/>
      <c r="G157" s="107"/>
      <c r="H157" s="107"/>
      <c r="I157" s="65"/>
      <c r="J157" s="32"/>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row>
    <row r="158" spans="1:79" ht="25.5" x14ac:dyDescent="0.2">
      <c r="A158" s="29"/>
      <c r="B158" s="51"/>
      <c r="C158" s="60"/>
      <c r="D158" s="116" t="s">
        <v>1478</v>
      </c>
      <c r="E158" s="45" t="s">
        <v>24</v>
      </c>
      <c r="F158" s="124" t="str">
        <f>IF(E158="Zvolte jednu z možností:","vyberte možnost","")</f>
        <v>vyberte možnost</v>
      </c>
      <c r="G158" s="107"/>
      <c r="H158" s="107"/>
      <c r="I158" s="65"/>
      <c r="J158" s="30"/>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row>
    <row r="159" spans="1:79" ht="4.5" customHeight="1" x14ac:dyDescent="0.2">
      <c r="A159" s="29"/>
      <c r="B159" s="46"/>
      <c r="C159" s="47"/>
      <c r="D159" s="48"/>
      <c r="E159" s="99"/>
      <c r="F159" s="109"/>
      <c r="G159" s="107"/>
      <c r="H159" s="107"/>
      <c r="I159" s="50"/>
      <c r="J159" s="30"/>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row>
    <row r="160" spans="1:79" x14ac:dyDescent="0.2">
      <c r="A160" s="29"/>
      <c r="B160" s="51"/>
      <c r="C160" s="60" t="s">
        <v>1457</v>
      </c>
      <c r="D160" s="54" t="s">
        <v>60</v>
      </c>
      <c r="E160" s="106"/>
      <c r="F160" s="109"/>
      <c r="G160" s="107"/>
      <c r="H160" s="107"/>
      <c r="I160" s="65"/>
      <c r="J160" s="30"/>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row>
    <row r="161" spans="1:79" ht="165.75" x14ac:dyDescent="0.2">
      <c r="A161" s="29"/>
      <c r="B161" s="51"/>
      <c r="C161" s="60"/>
      <c r="D161" s="116" t="s">
        <v>108</v>
      </c>
      <c r="E161" s="45" t="s">
        <v>10</v>
      </c>
      <c r="F161" s="124" t="str">
        <f>IF(E161="Zadejte text.","vyplňte pole","")</f>
        <v>vyplňte pole</v>
      </c>
      <c r="G161" s="107"/>
      <c r="H161" s="107"/>
      <c r="I161" s="65"/>
      <c r="J161" s="30"/>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row>
    <row r="162" spans="1:79" ht="5.0999999999999996" customHeight="1" x14ac:dyDescent="0.2">
      <c r="A162" s="29"/>
      <c r="B162" s="46"/>
      <c r="C162" s="47"/>
      <c r="D162" s="48"/>
      <c r="E162" s="106"/>
      <c r="F162" s="109"/>
      <c r="G162" s="107"/>
      <c r="H162" s="107"/>
      <c r="I162" s="50"/>
      <c r="J162" s="30"/>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row>
    <row r="163" spans="1:79" x14ac:dyDescent="0.2">
      <c r="A163" s="29"/>
      <c r="B163" s="51"/>
      <c r="C163" s="60" t="s">
        <v>1458</v>
      </c>
      <c r="D163" s="54" t="s">
        <v>61</v>
      </c>
      <c r="E163" s="106"/>
      <c r="F163" s="109"/>
      <c r="G163" s="107"/>
      <c r="H163" s="107"/>
      <c r="I163" s="65"/>
      <c r="J163" s="30"/>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row>
    <row r="164" spans="1:79" x14ac:dyDescent="0.2">
      <c r="A164" s="29"/>
      <c r="B164" s="51"/>
      <c r="C164" s="60"/>
      <c r="D164" s="116" t="s">
        <v>62</v>
      </c>
      <c r="E164" s="45" t="s">
        <v>10</v>
      </c>
      <c r="F164" s="124" t="str">
        <f>IF(E164="Zadejte text.","vyplňte pole","")</f>
        <v>vyplňte pole</v>
      </c>
      <c r="G164" s="107"/>
      <c r="H164" s="107"/>
      <c r="I164" s="65"/>
      <c r="J164" s="30"/>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row>
    <row r="165" spans="1:79" x14ac:dyDescent="0.2">
      <c r="A165" s="29"/>
      <c r="B165" s="51"/>
      <c r="C165" s="60"/>
      <c r="D165" s="116"/>
      <c r="E165" s="106"/>
      <c r="F165" s="66"/>
      <c r="G165" s="107"/>
      <c r="H165" s="107"/>
      <c r="I165" s="65"/>
      <c r="J165" s="30"/>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row>
    <row r="166" spans="1:79" ht="15" customHeight="1" x14ac:dyDescent="0.2">
      <c r="A166" s="29"/>
      <c r="B166" s="51"/>
      <c r="C166" s="60"/>
      <c r="D166" s="121"/>
      <c r="E166" s="121" t="s">
        <v>1456</v>
      </c>
      <c r="F166" s="66"/>
      <c r="G166" s="107"/>
      <c r="H166" s="107"/>
      <c r="I166" s="65"/>
      <c r="J166" s="30"/>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row>
    <row r="167" spans="1:79" ht="3.75" customHeight="1" x14ac:dyDescent="0.2">
      <c r="A167" s="29"/>
      <c r="B167" s="88"/>
      <c r="C167" s="95"/>
      <c r="D167" s="122"/>
      <c r="E167" s="91"/>
      <c r="F167" s="123"/>
      <c r="G167" s="92"/>
      <c r="H167" s="92"/>
      <c r="I167" s="93"/>
      <c r="J167" s="30"/>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row>
    <row r="168" spans="1:79" x14ac:dyDescent="0.25">
      <c r="A168" s="29"/>
      <c r="J168" s="30"/>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row>
    <row r="169" spans="1:79" ht="19.5" customHeight="1" x14ac:dyDescent="0.25">
      <c r="A169" s="29"/>
      <c r="B169" s="140" t="s">
        <v>73</v>
      </c>
      <c r="C169" s="141"/>
      <c r="D169" s="141"/>
      <c r="E169" s="141"/>
      <c r="F169" s="141"/>
      <c r="G169" s="141"/>
      <c r="H169" s="141"/>
      <c r="I169" s="142"/>
      <c r="J169" s="32"/>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row>
    <row r="170" spans="1:79" ht="5.0999999999999996" customHeight="1" x14ac:dyDescent="0.2">
      <c r="A170" s="29"/>
      <c r="B170" s="46"/>
      <c r="C170" s="47"/>
      <c r="D170" s="48"/>
      <c r="E170" s="106"/>
      <c r="F170" s="107"/>
      <c r="G170" s="107"/>
      <c r="H170" s="107"/>
      <c r="I170" s="50"/>
      <c r="J170" s="32"/>
    </row>
    <row r="171" spans="1:79" x14ac:dyDescent="0.2">
      <c r="A171" s="29"/>
      <c r="B171" s="51"/>
      <c r="C171" s="60"/>
      <c r="D171" s="54" t="s">
        <v>74</v>
      </c>
      <c r="E171" s="45" t="s">
        <v>1432</v>
      </c>
      <c r="F171" s="107"/>
      <c r="G171" s="107"/>
      <c r="H171" s="107"/>
      <c r="I171" s="65"/>
      <c r="J171" s="32"/>
    </row>
    <row r="172" spans="1:79" ht="5.0999999999999996" customHeight="1" x14ac:dyDescent="0.2">
      <c r="A172" s="29"/>
      <c r="B172" s="62"/>
      <c r="C172" s="63"/>
      <c r="D172" s="69"/>
      <c r="E172" s="91"/>
      <c r="F172" s="92"/>
      <c r="G172" s="92"/>
      <c r="H172" s="92"/>
      <c r="I172" s="68"/>
      <c r="J172" s="32"/>
    </row>
    <row r="173" spans="1:79" x14ac:dyDescent="0.25">
      <c r="A173" s="35"/>
      <c r="B173" s="37"/>
      <c r="C173" s="102"/>
      <c r="D173" s="102"/>
      <c r="E173" s="37"/>
      <c r="F173" s="37"/>
      <c r="G173" s="37"/>
      <c r="H173" s="37"/>
      <c r="I173" s="37"/>
      <c r="J173" s="38"/>
    </row>
  </sheetData>
  <sheetProtection algorithmName="SHA-512" hashValue="BIE8jzaaoixe8/9eGP4DeK0Hf3zY6Gg3tFC4CJUCBzhZNzx6IkUBhsbouNuFhHCNk2CV676avV/GHw3yw8+wsw==" saltValue="nAJIG4E/HWYwIy+D/G6W7Q==" spinCount="100000" sheet="1" objects="1" scenarios="1"/>
  <protectedRanges>
    <protectedRange algorithmName="SHA-512" hashValue="L27NkzmGoO277xzah9fJpmCG6Dh/rECQ1GUL0f1hDTRn3+/zq/mACVgboROhkzqmCj0zbH0GFeBuvA8T4vlO4w==" saltValue="99EgDzFeIXDlJ5yaHugDiQ==" spinCount="100000" sqref="E20 E22 E24 E32 E34 E42 E44 E46 E51 F55 F58 H55 H58 E61 E63 E69 E73 E77 E80 E82 E71 E97 E106 E109 E112 E137 E161 E164 E146 E149 E152 E115 E65 E67 E53 E100 E140 E158 E167 E89 E36 E38 E84 E91 F14 H14 H17 F17" name="Oblast1"/>
    <protectedRange algorithmName="SHA-512" hashValue="L27NkzmGoO277xzah9fJpmCG6Dh/rECQ1GUL0f1hDTRn3+/zq/mACVgboROhkzqmCj0zbH0GFeBuvA8T4vlO4w==" saltValue="99EgDzFeIXDlJ5yaHugDiQ==" spinCount="100000" sqref="E103 E89 E36 E38 E91" name="Oblast1_2"/>
  </protectedRanges>
  <mergeCells count="15">
    <mergeCell ref="B49:I49"/>
    <mergeCell ref="B2:I2"/>
    <mergeCell ref="B3:I3"/>
    <mergeCell ref="B4:I4"/>
    <mergeCell ref="B6:I6"/>
    <mergeCell ref="B40:I40"/>
    <mergeCell ref="F26:G26"/>
    <mergeCell ref="B155:I155"/>
    <mergeCell ref="B169:I169"/>
    <mergeCell ref="B94:I94"/>
    <mergeCell ref="B118:I118"/>
    <mergeCell ref="B124:I124"/>
    <mergeCell ref="B129:I129"/>
    <mergeCell ref="B134:I134"/>
    <mergeCell ref="B143:I143"/>
  </mergeCells>
  <hyperlinks>
    <hyperlink ref="E131" location="'5'!A1" display="ZDE" xr:uid="{00000000-0004-0000-0000-000000000000}"/>
    <hyperlink ref="E120" location="'3'!A1" display="ZDE." xr:uid="{00000000-0004-0000-0000-000001000000}"/>
    <hyperlink ref="E126" location="'4'!A1" display="ZDE" xr:uid="{00000000-0004-0000-0000-000002000000}"/>
  </hyperlinks>
  <pageMargins left="0.7" right="0.7" top="0.78740157499999996" bottom="0.78740157499999996" header="0.3" footer="0.3"/>
  <pageSetup paperSize="9" orientation="portrait" verticalDpi="0"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2000000}">
          <x14:formula1>
            <xm:f>List3!$A$2:$A$176</xm:f>
          </x14:formula1>
          <xm:sqref>E80</xm:sqref>
        </x14:dataValidation>
        <x14:dataValidation type="list" allowBlank="1" showInputMessage="1" showErrorMessage="1" xr:uid="{00000000-0002-0000-0000-000003000000}">
          <x14:formula1>
            <xm:f>List2!$D$2:$D$985</xm:f>
          </x14:formula1>
          <xm:sqref>E84</xm:sqref>
        </x14:dataValidation>
        <x14:dataValidation type="list" allowBlank="1" showInputMessage="1" showErrorMessage="1" xr:uid="{00000000-0002-0000-0000-000004000000}">
          <x14:formula1>
            <xm:f>List1!$C$2:$C$4</xm:f>
          </x14:formula1>
          <xm:sqref>E77</xm:sqref>
        </x14:dataValidation>
        <x14:dataValidation type="list" allowBlank="1" showInputMessage="1" showErrorMessage="1" xr:uid="{00000000-0002-0000-0000-000005000000}">
          <x14:formula1>
            <xm:f>List1!$A$2:$A$4</xm:f>
          </x14:formula1>
          <xm:sqref>E61</xm:sqref>
        </x14:dataValidation>
        <x14:dataValidation type="list" allowBlank="1" showInputMessage="1" showErrorMessage="1" xr:uid="{00000000-0002-0000-0000-000006000000}">
          <x14:formula1>
            <xm:f>roky!$A$1:$A$3</xm:f>
          </x14:formula1>
          <xm:sqref>H58 H55</xm:sqref>
        </x14:dataValidation>
        <x14:dataValidation type="list" allowBlank="1" showInputMessage="1" showErrorMessage="1" xr:uid="{00000000-0002-0000-0000-000007000000}">
          <x14:formula1>
            <xm:f>List1!$A$7:$A$137</xm:f>
          </x14:formula1>
          <xm:sqref>E63 E65 E67</xm:sqref>
        </x14:dataValidation>
        <x14:dataValidation type="list" allowBlank="1" showInputMessage="1" showErrorMessage="1" xr:uid="{00000000-0002-0000-0000-000008000000}">
          <x14:formula1>
            <xm:f>List5!$A$1:$A$13</xm:f>
          </x14:formula1>
          <xm:sqref>F55 F58</xm:sqref>
        </x14:dataValidation>
        <x14:dataValidation type="list" allowBlank="1" showInputMessage="1" showErrorMessage="1" xr:uid="{6CA7097D-79F2-499D-9D9D-E52AAD75D91A}">
          <x14:formula1>
            <xm:f>roky!$A$6:$A$7</xm:f>
          </x14:formula1>
          <xm:sqref>E158</xm:sqref>
        </x14:dataValidation>
        <x14:dataValidation type="list" allowBlank="1" showInputMessage="1" showErrorMessage="1" xr:uid="{ED13830D-FA5C-4032-9B62-C208190F5662}">
          <x14:formula1>
            <xm:f>roky!$A$10:$A$14</xm:f>
          </x14:formula1>
          <xm:sqref>E103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4"/>
  <sheetViews>
    <sheetView zoomScale="115" zoomScaleNormal="115" workbookViewId="0">
      <selection activeCell="J4" sqref="J4"/>
    </sheetView>
  </sheetViews>
  <sheetFormatPr defaultRowHeight="15" x14ac:dyDescent="0.25"/>
  <cols>
    <col min="1" max="1" width="7.28515625" customWidth="1"/>
    <col min="8" max="8" width="43" customWidth="1"/>
  </cols>
  <sheetData>
    <row r="1" spans="1:3" x14ac:dyDescent="0.25">
      <c r="A1">
        <v>2025</v>
      </c>
      <c r="C1">
        <v>2024</v>
      </c>
    </row>
    <row r="2" spans="1:3" x14ac:dyDescent="0.25">
      <c r="A2">
        <v>2026</v>
      </c>
      <c r="C2">
        <v>2025</v>
      </c>
    </row>
    <row r="3" spans="1:3" x14ac:dyDescent="0.25">
      <c r="A3">
        <v>2027</v>
      </c>
      <c r="C3">
        <v>2026</v>
      </c>
    </row>
    <row r="4" spans="1:3" x14ac:dyDescent="0.25">
      <c r="C4">
        <v>2027</v>
      </c>
    </row>
    <row r="6" spans="1:3" x14ac:dyDescent="0.25">
      <c r="A6" t="s">
        <v>1447</v>
      </c>
    </row>
    <row r="7" spans="1:3" x14ac:dyDescent="0.25">
      <c r="A7" t="s">
        <v>1448</v>
      </c>
    </row>
    <row r="10" spans="1:3" x14ac:dyDescent="0.25">
      <c r="A10" t="s">
        <v>24</v>
      </c>
    </row>
    <row r="11" spans="1:3" x14ac:dyDescent="0.25">
      <c r="A11" t="s">
        <v>1460</v>
      </c>
    </row>
    <row r="12" spans="1:3" x14ac:dyDescent="0.25">
      <c r="A12" t="s">
        <v>1461</v>
      </c>
    </row>
    <row r="13" spans="1:3" x14ac:dyDescent="0.25">
      <c r="A13" t="s">
        <v>1459</v>
      </c>
    </row>
    <row r="14" spans="1:3" x14ac:dyDescent="0.25">
      <c r="A14" t="s">
        <v>1462</v>
      </c>
    </row>
    <row r="17" spans="1:8" x14ac:dyDescent="0.25">
      <c r="A17" t="s">
        <v>1467</v>
      </c>
    </row>
    <row r="18" spans="1:8" x14ac:dyDescent="0.25">
      <c r="A18" t="s">
        <v>1413</v>
      </c>
    </row>
    <row r="19" spans="1:8" x14ac:dyDescent="0.25">
      <c r="A19" t="s">
        <v>1414</v>
      </c>
      <c r="H19" s="45" t="s">
        <v>87</v>
      </c>
    </row>
    <row r="20" spans="1:8" x14ac:dyDescent="0.25">
      <c r="A20" t="s">
        <v>1415</v>
      </c>
    </row>
    <row r="21" spans="1:8" x14ac:dyDescent="0.25">
      <c r="A21" t="s">
        <v>1416</v>
      </c>
    </row>
    <row r="22" spans="1:8" x14ac:dyDescent="0.25">
      <c r="A22" t="s">
        <v>1417</v>
      </c>
    </row>
    <row r="23" spans="1:8" x14ac:dyDescent="0.25">
      <c r="A23" t="s">
        <v>1418</v>
      </c>
    </row>
    <row r="24" spans="1:8" x14ac:dyDescent="0.25">
      <c r="A24" t="s">
        <v>87</v>
      </c>
    </row>
  </sheetData>
  <protectedRanges>
    <protectedRange algorithmName="SHA-512" hashValue="nfWLx8/mqN6KhrCQJjynoYrHdxQspUxbFW4Bzs8Oy3gc6S2l5F8XGyaAtfOLbTm9sKqDZ8bPID6F8Q3/9LcwWQ==" saltValue="bASh6kWzliO2RQq3jIl6Zg==" spinCount="100000" sqref="H19" name="Oblast1_1"/>
  </protectedRange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3CD88C3-E686-4C57-BE98-7E6337446AFB}">
          <x14:formula1>
            <xm:f>List4!$A$2:$A$9</xm:f>
          </x14:formula1>
          <xm:sqref>H19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100"/>
  <sheetViews>
    <sheetView zoomScale="85" zoomScaleNormal="85" workbookViewId="0">
      <selection activeCell="R14" sqref="R14"/>
    </sheetView>
  </sheetViews>
  <sheetFormatPr defaultColWidth="9.140625" defaultRowHeight="12.75" x14ac:dyDescent="0.25"/>
  <cols>
    <col min="1" max="2" width="2.7109375" style="1" customWidth="1"/>
    <col min="3" max="3" width="10.7109375" style="15" customWidth="1"/>
    <col min="4" max="4" width="13.7109375" style="1" customWidth="1"/>
    <col min="5" max="5" width="12.7109375" style="5" customWidth="1"/>
    <col min="6" max="9" width="12.7109375" style="1" customWidth="1"/>
    <col min="10" max="10" width="30.7109375" style="1" customWidth="1"/>
    <col min="11" max="11" width="27" style="1" customWidth="1"/>
    <col min="12" max="12" width="20.7109375" style="1" customWidth="1"/>
    <col min="13" max="14" width="2.7109375" style="1" customWidth="1"/>
    <col min="15" max="16384" width="9.140625" style="1"/>
  </cols>
  <sheetData>
    <row r="2" spans="2:13" ht="26.25" x14ac:dyDescent="0.4">
      <c r="B2" s="146" t="s">
        <v>0</v>
      </c>
      <c r="C2" s="146"/>
      <c r="D2" s="146"/>
      <c r="E2" s="146"/>
      <c r="F2" s="146"/>
      <c r="G2" s="146"/>
      <c r="H2" s="146"/>
      <c r="I2" s="146"/>
      <c r="J2" s="146"/>
      <c r="K2" s="146"/>
      <c r="L2" s="146"/>
      <c r="M2" s="146"/>
    </row>
    <row r="3" spans="2:13" ht="18.75" x14ac:dyDescent="0.25">
      <c r="B3" s="147" t="s">
        <v>1</v>
      </c>
      <c r="C3" s="147"/>
      <c r="D3" s="147"/>
      <c r="E3" s="147"/>
      <c r="F3" s="147"/>
      <c r="G3" s="147"/>
      <c r="H3" s="147"/>
      <c r="I3" s="147"/>
      <c r="J3" s="147"/>
      <c r="K3" s="147"/>
      <c r="L3" s="147"/>
      <c r="M3" s="147"/>
    </row>
    <row r="4" spans="2:13" ht="20.25" customHeight="1" x14ac:dyDescent="0.25">
      <c r="B4" s="147" t="s">
        <v>1429</v>
      </c>
      <c r="C4" s="147"/>
      <c r="D4" s="147"/>
      <c r="E4" s="147"/>
      <c r="F4" s="147"/>
      <c r="G4" s="147"/>
      <c r="H4" s="147"/>
      <c r="I4" s="147"/>
      <c r="J4" s="147"/>
      <c r="K4" s="147"/>
      <c r="L4" s="147"/>
      <c r="M4" s="147"/>
    </row>
    <row r="5" spans="2:13" s="3" customFormat="1" ht="15" customHeight="1" x14ac:dyDescent="0.25">
      <c r="C5" s="2"/>
      <c r="E5" s="5"/>
    </row>
    <row r="6" spans="2:13" s="6" customFormat="1" ht="19.5" customHeight="1" x14ac:dyDescent="0.3">
      <c r="B6" s="148" t="s">
        <v>75</v>
      </c>
      <c r="C6" s="149"/>
      <c r="D6" s="149"/>
      <c r="E6" s="149"/>
      <c r="F6" s="149"/>
      <c r="G6" s="149"/>
      <c r="H6" s="149"/>
      <c r="I6" s="149"/>
      <c r="J6" s="149"/>
      <c r="K6" s="149"/>
      <c r="L6" s="149"/>
      <c r="M6" s="150"/>
    </row>
    <row r="7" spans="2:13" s="6" customFormat="1" ht="5.0999999999999996" customHeight="1" x14ac:dyDescent="0.2">
      <c r="B7" s="83"/>
      <c r="C7" s="47"/>
      <c r="D7" s="48"/>
      <c r="E7" s="76"/>
      <c r="F7" s="74"/>
      <c r="G7" s="74"/>
      <c r="H7" s="74"/>
      <c r="I7" s="74"/>
      <c r="J7" s="74"/>
      <c r="K7" s="74"/>
      <c r="L7" s="74"/>
      <c r="M7" s="81"/>
    </row>
    <row r="8" spans="2:13" s="6" customFormat="1" x14ac:dyDescent="0.2">
      <c r="B8" s="57"/>
      <c r="C8" s="73" t="s">
        <v>76</v>
      </c>
      <c r="D8" s="54"/>
      <c r="E8" s="54"/>
      <c r="F8" s="54"/>
      <c r="G8" s="54"/>
      <c r="H8" s="54"/>
      <c r="I8" s="54"/>
      <c r="J8" s="54"/>
      <c r="K8" s="54"/>
      <c r="L8" s="54"/>
      <c r="M8" s="77"/>
    </row>
    <row r="9" spans="2:13" s="6" customFormat="1" x14ac:dyDescent="0.2">
      <c r="B9" s="57"/>
      <c r="C9" s="53" t="s">
        <v>77</v>
      </c>
      <c r="D9" s="54"/>
      <c r="E9" s="54"/>
      <c r="F9" s="54"/>
      <c r="G9" s="54"/>
      <c r="H9" s="54"/>
      <c r="I9" s="54"/>
      <c r="J9" s="54"/>
      <c r="K9" s="54"/>
      <c r="L9" s="54"/>
      <c r="M9" s="77"/>
    </row>
    <row r="10" spans="2:13" s="7" customFormat="1" ht="25.5" x14ac:dyDescent="0.2">
      <c r="B10" s="78"/>
      <c r="C10" s="75" t="s">
        <v>78</v>
      </c>
      <c r="D10" s="75" t="s">
        <v>79</v>
      </c>
      <c r="E10" s="75" t="s">
        <v>80</v>
      </c>
      <c r="F10" s="75" t="s">
        <v>81</v>
      </c>
      <c r="G10" s="75" t="s">
        <v>82</v>
      </c>
      <c r="H10" s="75" t="s">
        <v>1435</v>
      </c>
      <c r="I10" s="75" t="s">
        <v>1436</v>
      </c>
      <c r="J10" s="75" t="s">
        <v>1437</v>
      </c>
      <c r="K10" s="75" t="s">
        <v>1489</v>
      </c>
      <c r="L10" s="75" t="s">
        <v>1438</v>
      </c>
      <c r="M10" s="79"/>
    </row>
    <row r="11" spans="2:13" s="6" customFormat="1" x14ac:dyDescent="0.2">
      <c r="B11" s="57"/>
      <c r="C11" s="82" t="s">
        <v>83</v>
      </c>
      <c r="D11" s="45"/>
      <c r="E11" s="45"/>
      <c r="F11" s="45"/>
      <c r="G11" s="45"/>
      <c r="H11" s="45"/>
      <c r="I11" s="45"/>
      <c r="J11" s="45"/>
      <c r="K11" s="45"/>
      <c r="L11" s="45" t="s">
        <v>84</v>
      </c>
      <c r="M11" s="77"/>
    </row>
    <row r="12" spans="2:13" s="6" customFormat="1" ht="5.0999999999999996" customHeight="1" x14ac:dyDescent="0.2">
      <c r="B12" s="80"/>
      <c r="C12" s="47"/>
      <c r="D12" s="48"/>
      <c r="E12" s="76"/>
      <c r="F12" s="74"/>
      <c r="G12" s="74"/>
      <c r="H12" s="74"/>
      <c r="I12" s="74"/>
      <c r="J12" s="74"/>
      <c r="K12" s="74"/>
      <c r="L12" s="74"/>
      <c r="M12" s="81"/>
    </row>
    <row r="13" spans="2:13" s="6" customFormat="1" x14ac:dyDescent="0.2">
      <c r="B13" s="57"/>
      <c r="C13" s="53" t="s">
        <v>85</v>
      </c>
      <c r="D13" s="54"/>
      <c r="E13" s="54"/>
      <c r="F13" s="54"/>
      <c r="G13" s="54"/>
      <c r="H13" s="54"/>
      <c r="I13" s="54"/>
      <c r="J13" s="54"/>
      <c r="K13" s="54"/>
      <c r="L13" s="54"/>
      <c r="M13" s="77"/>
    </row>
    <row r="14" spans="2:13" s="6" customFormat="1" ht="25.5" x14ac:dyDescent="0.2">
      <c r="B14" s="57"/>
      <c r="C14" s="75" t="s">
        <v>78</v>
      </c>
      <c r="D14" s="75" t="s">
        <v>79</v>
      </c>
      <c r="E14" s="75" t="s">
        <v>80</v>
      </c>
      <c r="F14" s="75" t="s">
        <v>81</v>
      </c>
      <c r="G14" s="75" t="s">
        <v>82</v>
      </c>
      <c r="H14" s="75" t="s">
        <v>1435</v>
      </c>
      <c r="I14" s="75" t="s">
        <v>1436</v>
      </c>
      <c r="J14" s="75" t="s">
        <v>1437</v>
      </c>
      <c r="K14" s="75" t="s">
        <v>1490</v>
      </c>
      <c r="L14" s="75" t="s">
        <v>1487</v>
      </c>
      <c r="M14" s="77"/>
    </row>
    <row r="15" spans="2:13" s="6" customFormat="1" x14ac:dyDescent="0.2">
      <c r="B15" s="57"/>
      <c r="C15" s="45" t="s">
        <v>86</v>
      </c>
      <c r="D15" s="45"/>
      <c r="E15" s="45"/>
      <c r="F15" s="45"/>
      <c r="G15" s="45"/>
      <c r="H15" s="45"/>
      <c r="I15" s="45"/>
      <c r="J15" s="45"/>
      <c r="K15" s="45"/>
      <c r="L15" s="45" t="s">
        <v>1488</v>
      </c>
      <c r="M15" s="77"/>
    </row>
    <row r="16" spans="2:13" s="6" customFormat="1" ht="5.0999999999999996" customHeight="1" x14ac:dyDescent="0.2">
      <c r="B16" s="80"/>
      <c r="C16" s="48"/>
      <c r="D16" s="48"/>
      <c r="E16" s="48"/>
      <c r="F16" s="48"/>
      <c r="G16" s="48"/>
      <c r="H16" s="48"/>
      <c r="I16" s="48"/>
      <c r="J16" s="48"/>
      <c r="K16" s="48"/>
      <c r="L16" s="48"/>
      <c r="M16" s="81"/>
    </row>
    <row r="17" spans="2:13" s="6" customFormat="1" x14ac:dyDescent="0.2">
      <c r="B17" s="57"/>
      <c r="C17" s="45" t="s">
        <v>86</v>
      </c>
      <c r="D17" s="45"/>
      <c r="E17" s="45"/>
      <c r="F17" s="45"/>
      <c r="G17" s="45"/>
      <c r="H17" s="45"/>
      <c r="I17" s="45"/>
      <c r="J17" s="45"/>
      <c r="K17" s="45"/>
      <c r="L17" s="45" t="s">
        <v>1488</v>
      </c>
      <c r="M17" s="77"/>
    </row>
    <row r="18" spans="2:13" s="6" customFormat="1" ht="5.0999999999999996" customHeight="1" x14ac:dyDescent="0.2">
      <c r="B18" s="80"/>
      <c r="C18" s="48"/>
      <c r="D18" s="48"/>
      <c r="E18" s="48"/>
      <c r="F18" s="48"/>
      <c r="G18" s="48"/>
      <c r="H18" s="48"/>
      <c r="I18" s="48"/>
      <c r="J18" s="48"/>
      <c r="K18" s="48"/>
      <c r="L18" s="48"/>
      <c r="M18" s="81"/>
    </row>
    <row r="19" spans="2:13" s="6" customFormat="1" x14ac:dyDescent="0.2">
      <c r="B19" s="57"/>
      <c r="C19" s="45" t="s">
        <v>86</v>
      </c>
      <c r="D19" s="45"/>
      <c r="E19" s="45"/>
      <c r="F19" s="45"/>
      <c r="G19" s="45"/>
      <c r="H19" s="45"/>
      <c r="I19" s="45"/>
      <c r="J19" s="45"/>
      <c r="K19" s="45"/>
      <c r="L19" s="45" t="s">
        <v>1488</v>
      </c>
      <c r="M19" s="77"/>
    </row>
    <row r="20" spans="2:13" s="6" customFormat="1" ht="5.0999999999999996" customHeight="1" x14ac:dyDescent="0.2">
      <c r="B20" s="80"/>
      <c r="C20" s="48"/>
      <c r="D20" s="48"/>
      <c r="E20" s="48"/>
      <c r="F20" s="48"/>
      <c r="G20" s="48"/>
      <c r="H20" s="48"/>
      <c r="I20" s="48"/>
      <c r="J20" s="48"/>
      <c r="K20" s="48"/>
      <c r="L20" s="48"/>
      <c r="M20" s="81"/>
    </row>
    <row r="21" spans="2:13" s="6" customFormat="1" x14ac:dyDescent="0.2">
      <c r="B21" s="57"/>
      <c r="C21" s="45" t="s">
        <v>86</v>
      </c>
      <c r="D21" s="45"/>
      <c r="E21" s="45"/>
      <c r="F21" s="45"/>
      <c r="G21" s="45"/>
      <c r="H21" s="45"/>
      <c r="I21" s="45"/>
      <c r="J21" s="45"/>
      <c r="K21" s="45"/>
      <c r="L21" s="45" t="s">
        <v>1488</v>
      </c>
      <c r="M21" s="77"/>
    </row>
    <row r="22" spans="2:13" s="6" customFormat="1" ht="5.0999999999999996" customHeight="1" x14ac:dyDescent="0.2">
      <c r="B22" s="80"/>
      <c r="C22" s="48"/>
      <c r="D22" s="48"/>
      <c r="E22" s="48"/>
      <c r="F22" s="48"/>
      <c r="G22" s="48"/>
      <c r="H22" s="48"/>
      <c r="I22" s="48"/>
      <c r="J22" s="48"/>
      <c r="K22" s="48"/>
      <c r="L22" s="48"/>
      <c r="M22" s="81"/>
    </row>
    <row r="23" spans="2:13" s="6" customFormat="1" x14ac:dyDescent="0.2">
      <c r="B23" s="57"/>
      <c r="C23" s="45" t="s">
        <v>86</v>
      </c>
      <c r="D23" s="45"/>
      <c r="E23" s="45"/>
      <c r="F23" s="45"/>
      <c r="G23" s="45"/>
      <c r="H23" s="45"/>
      <c r="I23" s="45"/>
      <c r="J23" s="45"/>
      <c r="K23" s="45"/>
      <c r="L23" s="45" t="s">
        <v>1488</v>
      </c>
      <c r="M23" s="77"/>
    </row>
    <row r="24" spans="2:13" s="6" customFormat="1" ht="5.0999999999999996" customHeight="1" x14ac:dyDescent="0.2">
      <c r="B24" s="80"/>
      <c r="C24" s="48"/>
      <c r="D24" s="48"/>
      <c r="E24" s="48"/>
      <c r="F24" s="48"/>
      <c r="G24" s="48"/>
      <c r="H24" s="48"/>
      <c r="I24" s="48"/>
      <c r="J24" s="48"/>
      <c r="K24" s="48"/>
      <c r="L24" s="48"/>
      <c r="M24" s="81"/>
    </row>
    <row r="25" spans="2:13" s="6" customFormat="1" x14ac:dyDescent="0.2">
      <c r="B25" s="57"/>
      <c r="C25" s="45" t="s">
        <v>86</v>
      </c>
      <c r="D25" s="45"/>
      <c r="E25" s="45"/>
      <c r="F25" s="45"/>
      <c r="G25" s="45"/>
      <c r="H25" s="45"/>
      <c r="I25" s="45"/>
      <c r="J25" s="45"/>
      <c r="K25" s="45"/>
      <c r="L25" s="45" t="s">
        <v>1488</v>
      </c>
      <c r="M25" s="77"/>
    </row>
    <row r="26" spans="2:13" s="6" customFormat="1" ht="5.0999999999999996" customHeight="1" x14ac:dyDescent="0.2">
      <c r="B26" s="80"/>
      <c r="C26" s="48"/>
      <c r="D26" s="48"/>
      <c r="E26" s="48"/>
      <c r="F26" s="48"/>
      <c r="G26" s="48"/>
      <c r="H26" s="48"/>
      <c r="I26" s="48"/>
      <c r="J26" s="48"/>
      <c r="K26" s="48"/>
      <c r="L26" s="48"/>
      <c r="M26" s="81"/>
    </row>
    <row r="27" spans="2:13" s="6" customFormat="1" x14ac:dyDescent="0.2">
      <c r="B27" s="57"/>
      <c r="C27" s="45" t="s">
        <v>86</v>
      </c>
      <c r="D27" s="45"/>
      <c r="E27" s="45"/>
      <c r="F27" s="45"/>
      <c r="G27" s="45"/>
      <c r="H27" s="45"/>
      <c r="I27" s="45"/>
      <c r="J27" s="45"/>
      <c r="K27" s="45"/>
      <c r="L27" s="45" t="s">
        <v>1488</v>
      </c>
      <c r="M27" s="77"/>
    </row>
    <row r="28" spans="2:13" s="6" customFormat="1" ht="5.0999999999999996" customHeight="1" x14ac:dyDescent="0.2">
      <c r="B28" s="80"/>
      <c r="C28" s="48"/>
      <c r="D28" s="48"/>
      <c r="E28" s="48"/>
      <c r="F28" s="48"/>
      <c r="G28" s="48"/>
      <c r="H28" s="48"/>
      <c r="I28" s="48"/>
      <c r="J28" s="48"/>
      <c r="K28" s="48"/>
      <c r="L28" s="48"/>
      <c r="M28" s="81"/>
    </row>
    <row r="29" spans="2:13" s="6" customFormat="1" x14ac:dyDescent="0.2">
      <c r="B29" s="57"/>
      <c r="C29" s="45" t="s">
        <v>86</v>
      </c>
      <c r="D29" s="45"/>
      <c r="E29" s="45"/>
      <c r="F29" s="45"/>
      <c r="G29" s="45"/>
      <c r="H29" s="45"/>
      <c r="I29" s="45"/>
      <c r="J29" s="45"/>
      <c r="K29" s="45"/>
      <c r="L29" s="45" t="s">
        <v>1488</v>
      </c>
      <c r="M29" s="77"/>
    </row>
    <row r="30" spans="2:13" s="6" customFormat="1" ht="5.0999999999999996" customHeight="1" x14ac:dyDescent="0.2">
      <c r="B30" s="80"/>
      <c r="C30" s="48"/>
      <c r="D30" s="48"/>
      <c r="E30" s="48"/>
      <c r="F30" s="48"/>
      <c r="G30" s="48"/>
      <c r="H30" s="48"/>
      <c r="I30" s="48"/>
      <c r="J30" s="48"/>
      <c r="K30" s="48"/>
      <c r="L30" s="48"/>
      <c r="M30" s="81"/>
    </row>
    <row r="31" spans="2:13" s="6" customFormat="1" x14ac:dyDescent="0.2">
      <c r="B31" s="57"/>
      <c r="C31" s="45" t="s">
        <v>86</v>
      </c>
      <c r="D31" s="45"/>
      <c r="E31" s="45"/>
      <c r="F31" s="45"/>
      <c r="G31" s="45"/>
      <c r="H31" s="45"/>
      <c r="I31" s="45"/>
      <c r="J31" s="45"/>
      <c r="K31" s="45"/>
      <c r="L31" s="45" t="s">
        <v>1488</v>
      </c>
      <c r="M31" s="77"/>
    </row>
    <row r="32" spans="2:13" s="6" customFormat="1" ht="5.0999999999999996" customHeight="1" x14ac:dyDescent="0.2">
      <c r="B32" s="80"/>
      <c r="C32" s="48"/>
      <c r="D32" s="48"/>
      <c r="E32" s="48"/>
      <c r="F32" s="48"/>
      <c r="G32" s="48"/>
      <c r="H32" s="48"/>
      <c r="I32" s="48"/>
      <c r="J32" s="48"/>
      <c r="K32" s="48"/>
      <c r="L32" s="48"/>
      <c r="M32" s="81"/>
    </row>
    <row r="33" spans="2:13" s="6" customFormat="1" x14ac:dyDescent="0.2">
      <c r="B33" s="57"/>
      <c r="C33" s="45" t="s">
        <v>86</v>
      </c>
      <c r="D33" s="45"/>
      <c r="E33" s="45"/>
      <c r="F33" s="45"/>
      <c r="G33" s="45"/>
      <c r="H33" s="45"/>
      <c r="I33" s="45"/>
      <c r="J33" s="45"/>
      <c r="K33" s="45"/>
      <c r="L33" s="45" t="s">
        <v>1488</v>
      </c>
      <c r="M33" s="77"/>
    </row>
    <row r="34" spans="2:13" s="6" customFormat="1" ht="5.0999999999999996" customHeight="1" x14ac:dyDescent="0.2">
      <c r="B34" s="62"/>
      <c r="C34" s="69"/>
      <c r="D34" s="69"/>
      <c r="E34" s="69"/>
      <c r="F34" s="69"/>
      <c r="G34" s="69"/>
      <c r="H34" s="69"/>
      <c r="I34" s="69"/>
      <c r="J34" s="69"/>
      <c r="K34" s="69"/>
      <c r="L34" s="69"/>
      <c r="M34" s="68"/>
    </row>
    <row r="35" spans="2:13" s="3" customFormat="1" x14ac:dyDescent="0.25">
      <c r="B35" s="8"/>
      <c r="C35" s="9"/>
      <c r="D35" s="8"/>
      <c r="E35" s="10"/>
      <c r="F35" s="8"/>
      <c r="G35" s="8"/>
      <c r="H35" s="8"/>
      <c r="I35" s="8"/>
      <c r="J35" s="8"/>
      <c r="K35" s="8"/>
      <c r="L35" s="8"/>
      <c r="M35" s="8"/>
    </row>
    <row r="36" spans="2:13" s="3" customFormat="1" x14ac:dyDescent="0.25">
      <c r="B36" s="8"/>
      <c r="C36" s="11"/>
      <c r="D36" s="12"/>
      <c r="E36" s="10"/>
      <c r="F36" s="8"/>
      <c r="G36" s="8"/>
      <c r="H36" s="8"/>
      <c r="I36" s="8"/>
      <c r="J36" s="8"/>
      <c r="K36" s="8"/>
      <c r="L36" s="8"/>
      <c r="M36" s="8"/>
    </row>
    <row r="37" spans="2:13" s="3" customFormat="1" x14ac:dyDescent="0.25">
      <c r="B37" s="8"/>
      <c r="C37" s="9"/>
      <c r="D37" s="8"/>
      <c r="E37" s="10"/>
      <c r="F37" s="8"/>
      <c r="G37" s="8"/>
      <c r="H37" s="8"/>
      <c r="I37" s="8"/>
      <c r="J37" s="8"/>
      <c r="K37" s="8"/>
      <c r="L37" s="8"/>
      <c r="M37" s="8"/>
    </row>
    <row r="38" spans="2:13" s="3" customFormat="1" x14ac:dyDescent="0.25">
      <c r="B38" s="8"/>
      <c r="C38" s="9"/>
      <c r="D38" s="8"/>
      <c r="E38" s="10"/>
      <c r="F38" s="8"/>
      <c r="G38" s="8"/>
      <c r="H38" s="8"/>
      <c r="I38" s="8"/>
      <c r="J38" s="8"/>
      <c r="K38" s="8"/>
      <c r="L38" s="8"/>
      <c r="M38" s="8"/>
    </row>
    <row r="39" spans="2:13" s="3" customFormat="1" x14ac:dyDescent="0.25">
      <c r="B39" s="8"/>
      <c r="C39" s="9"/>
      <c r="D39" s="8"/>
      <c r="E39" s="10"/>
      <c r="F39" s="8"/>
      <c r="G39" s="8"/>
      <c r="H39" s="8"/>
      <c r="I39" s="8"/>
      <c r="J39" s="8"/>
      <c r="K39" s="8"/>
      <c r="L39" s="8"/>
      <c r="M39" s="8"/>
    </row>
    <row r="40" spans="2:13" s="3" customFormat="1" x14ac:dyDescent="0.25">
      <c r="B40" s="8"/>
      <c r="C40" s="9"/>
      <c r="D40" s="8"/>
      <c r="E40" s="10"/>
      <c r="F40" s="8"/>
      <c r="G40" s="8"/>
      <c r="H40" s="8"/>
      <c r="I40" s="8"/>
      <c r="J40" s="8"/>
      <c r="K40" s="8"/>
      <c r="L40" s="8"/>
      <c r="M40" s="8"/>
    </row>
    <row r="41" spans="2:13" s="3" customFormat="1" x14ac:dyDescent="0.25">
      <c r="B41" s="8"/>
      <c r="C41" s="9"/>
      <c r="D41" s="8"/>
      <c r="E41" s="10"/>
      <c r="F41" s="8"/>
      <c r="G41" s="8"/>
      <c r="H41" s="8"/>
      <c r="I41" s="8"/>
      <c r="J41" s="8"/>
      <c r="K41" s="8"/>
      <c r="L41" s="8"/>
      <c r="M41" s="8"/>
    </row>
    <row r="42" spans="2:13" s="3" customFormat="1" x14ac:dyDescent="0.25">
      <c r="B42" s="8"/>
      <c r="C42" s="9"/>
      <c r="D42" s="8"/>
      <c r="E42" s="10"/>
      <c r="F42" s="8"/>
      <c r="G42" s="8"/>
      <c r="H42" s="8"/>
      <c r="I42" s="8"/>
      <c r="J42" s="8"/>
      <c r="K42" s="8"/>
      <c r="L42" s="8"/>
      <c r="M42" s="8"/>
    </row>
    <row r="43" spans="2:13" s="3" customFormat="1" x14ac:dyDescent="0.25">
      <c r="B43" s="8"/>
      <c r="C43" s="9"/>
      <c r="D43" s="8"/>
      <c r="E43" s="10"/>
      <c r="F43" s="8"/>
      <c r="G43" s="8"/>
      <c r="H43" s="8"/>
      <c r="I43" s="8"/>
      <c r="J43" s="8"/>
      <c r="K43" s="8"/>
      <c r="L43" s="8"/>
      <c r="M43" s="8"/>
    </row>
    <row r="44" spans="2:13" s="3" customFormat="1" x14ac:dyDescent="0.25">
      <c r="B44" s="8"/>
      <c r="C44" s="9"/>
      <c r="D44" s="8"/>
      <c r="E44" s="10"/>
      <c r="F44" s="8"/>
      <c r="G44" s="8"/>
      <c r="H44" s="8"/>
      <c r="I44" s="8"/>
      <c r="J44" s="8"/>
      <c r="K44" s="8"/>
      <c r="L44" s="8"/>
      <c r="M44" s="8"/>
    </row>
    <row r="45" spans="2:13" s="3" customFormat="1" x14ac:dyDescent="0.25">
      <c r="B45" s="8"/>
      <c r="C45" s="9"/>
      <c r="D45" s="8"/>
      <c r="E45" s="10"/>
      <c r="F45" s="8"/>
      <c r="G45" s="8"/>
      <c r="H45" s="8"/>
      <c r="I45" s="8"/>
      <c r="J45" s="8"/>
      <c r="K45" s="8"/>
      <c r="L45" s="8"/>
      <c r="M45" s="8"/>
    </row>
    <row r="46" spans="2:13" s="3" customFormat="1" x14ac:dyDescent="0.25">
      <c r="B46" s="8"/>
      <c r="C46" s="9"/>
      <c r="D46" s="8"/>
      <c r="E46" s="10"/>
      <c r="F46" s="8"/>
      <c r="G46" s="8"/>
      <c r="H46" s="8"/>
      <c r="I46" s="8"/>
      <c r="J46" s="8"/>
      <c r="K46" s="8"/>
      <c r="L46" s="8"/>
      <c r="M46" s="8"/>
    </row>
    <row r="47" spans="2:13" s="3" customFormat="1" x14ac:dyDescent="0.25">
      <c r="B47" s="8"/>
      <c r="C47" s="9"/>
      <c r="D47" s="8"/>
      <c r="E47" s="10"/>
      <c r="F47" s="8"/>
      <c r="G47" s="8"/>
      <c r="H47" s="8"/>
      <c r="I47" s="8"/>
      <c r="J47" s="8"/>
      <c r="K47" s="8"/>
      <c r="L47" s="8"/>
      <c r="M47" s="8"/>
    </row>
    <row r="48" spans="2:13" s="3" customFormat="1" x14ac:dyDescent="0.25">
      <c r="B48" s="8"/>
      <c r="C48" s="9"/>
      <c r="D48" s="8"/>
      <c r="E48" s="10"/>
      <c r="F48" s="8"/>
      <c r="G48" s="8"/>
      <c r="H48" s="8"/>
      <c r="I48" s="8"/>
      <c r="J48" s="8"/>
      <c r="K48" s="8"/>
      <c r="L48" s="8"/>
      <c r="M48" s="8"/>
    </row>
    <row r="49" spans="2:13" s="3" customFormat="1" x14ac:dyDescent="0.25">
      <c r="B49" s="8"/>
      <c r="C49" s="9"/>
      <c r="D49" s="8"/>
      <c r="E49" s="10"/>
      <c r="F49" s="8"/>
      <c r="G49" s="8"/>
      <c r="H49" s="8"/>
      <c r="I49" s="8"/>
      <c r="J49" s="8"/>
      <c r="K49" s="8"/>
      <c r="L49" s="8"/>
      <c r="M49" s="8"/>
    </row>
    <row r="50" spans="2:13" s="3" customFormat="1" x14ac:dyDescent="0.25">
      <c r="B50" s="8"/>
      <c r="C50" s="9"/>
      <c r="D50" s="8"/>
      <c r="E50" s="10"/>
      <c r="F50" s="8"/>
      <c r="G50" s="8"/>
      <c r="H50" s="8"/>
      <c r="I50" s="8"/>
      <c r="J50" s="8"/>
      <c r="K50" s="8"/>
      <c r="L50" s="8"/>
      <c r="M50" s="8"/>
    </row>
    <row r="51" spans="2:13" s="3" customFormat="1" x14ac:dyDescent="0.25">
      <c r="B51" s="8"/>
      <c r="C51" s="9"/>
      <c r="D51" s="8"/>
      <c r="E51" s="10"/>
      <c r="F51" s="8"/>
      <c r="G51" s="8"/>
      <c r="H51" s="8"/>
      <c r="I51" s="8"/>
      <c r="J51" s="8"/>
      <c r="K51" s="8"/>
      <c r="L51" s="8"/>
      <c r="M51" s="8"/>
    </row>
    <row r="52" spans="2:13" s="3" customFormat="1" x14ac:dyDescent="0.25">
      <c r="B52" s="8"/>
      <c r="C52" s="9"/>
      <c r="D52" s="8"/>
      <c r="E52" s="10"/>
      <c r="F52" s="8"/>
      <c r="G52" s="8"/>
      <c r="H52" s="8"/>
      <c r="I52" s="8"/>
      <c r="J52" s="8"/>
      <c r="K52" s="8"/>
      <c r="L52" s="8"/>
      <c r="M52" s="8"/>
    </row>
    <row r="53" spans="2:13" s="3" customFormat="1" x14ac:dyDescent="0.25">
      <c r="B53" s="8"/>
      <c r="C53" s="9"/>
      <c r="D53" s="8"/>
      <c r="E53" s="10"/>
      <c r="F53" s="8"/>
      <c r="G53" s="8"/>
      <c r="H53" s="8"/>
      <c r="I53" s="8"/>
      <c r="J53" s="8"/>
      <c r="K53" s="8"/>
      <c r="L53" s="8"/>
      <c r="M53" s="8"/>
    </row>
    <row r="54" spans="2:13" s="3" customFormat="1" x14ac:dyDescent="0.25">
      <c r="B54" s="8"/>
      <c r="C54" s="9"/>
      <c r="D54" s="8"/>
      <c r="E54" s="10"/>
      <c r="F54" s="8"/>
      <c r="G54" s="8"/>
      <c r="H54" s="8"/>
      <c r="I54" s="8"/>
      <c r="J54" s="8"/>
      <c r="K54" s="8"/>
      <c r="L54" s="8"/>
      <c r="M54" s="8"/>
    </row>
    <row r="55" spans="2:13" s="3" customFormat="1" x14ac:dyDescent="0.25">
      <c r="B55" s="8"/>
      <c r="C55" s="9"/>
      <c r="D55" s="8"/>
      <c r="E55" s="10"/>
      <c r="F55" s="8"/>
      <c r="G55" s="8"/>
      <c r="H55" s="8"/>
      <c r="I55" s="8"/>
      <c r="J55" s="8"/>
      <c r="K55" s="8"/>
      <c r="L55" s="8"/>
      <c r="M55" s="8"/>
    </row>
    <row r="56" spans="2:13" s="3" customFormat="1" x14ac:dyDescent="0.25">
      <c r="B56" s="8"/>
      <c r="C56" s="9"/>
      <c r="D56" s="8"/>
      <c r="E56" s="10"/>
      <c r="F56" s="8"/>
      <c r="G56" s="8"/>
      <c r="H56" s="8"/>
      <c r="I56" s="8"/>
      <c r="J56" s="8"/>
      <c r="K56" s="8"/>
      <c r="L56" s="8"/>
      <c r="M56" s="8"/>
    </row>
    <row r="57" spans="2:13" s="3" customFormat="1" x14ac:dyDescent="0.25">
      <c r="B57" s="8"/>
      <c r="C57" s="9"/>
      <c r="D57" s="8"/>
      <c r="E57" s="10"/>
      <c r="F57" s="8"/>
      <c r="G57" s="8"/>
      <c r="H57" s="8"/>
      <c r="I57" s="8"/>
      <c r="J57" s="8"/>
      <c r="K57" s="8"/>
      <c r="L57" s="8"/>
      <c r="M57" s="8"/>
    </row>
    <row r="58" spans="2:13" s="3" customFormat="1" x14ac:dyDescent="0.25">
      <c r="B58" s="8"/>
      <c r="C58" s="9"/>
      <c r="D58" s="8"/>
      <c r="E58" s="10"/>
      <c r="F58" s="8"/>
      <c r="G58" s="8"/>
      <c r="H58" s="8"/>
      <c r="I58" s="8"/>
      <c r="J58" s="8"/>
      <c r="K58" s="8"/>
      <c r="L58" s="8"/>
      <c r="M58" s="8"/>
    </row>
    <row r="59" spans="2:13" s="3" customFormat="1" x14ac:dyDescent="0.25">
      <c r="B59" s="8"/>
      <c r="C59" s="9"/>
      <c r="D59" s="8"/>
      <c r="E59" s="10"/>
      <c r="F59" s="8"/>
      <c r="G59" s="8"/>
      <c r="H59" s="8"/>
      <c r="I59" s="8"/>
      <c r="J59" s="8"/>
      <c r="K59" s="8"/>
      <c r="L59" s="8"/>
      <c r="M59" s="8"/>
    </row>
    <row r="60" spans="2:13" s="3" customFormat="1" x14ac:dyDescent="0.25">
      <c r="B60" s="8"/>
      <c r="C60" s="9"/>
      <c r="D60" s="8"/>
      <c r="E60" s="10"/>
      <c r="F60" s="8"/>
      <c r="G60" s="8"/>
      <c r="H60" s="8"/>
      <c r="I60" s="8"/>
      <c r="J60" s="8"/>
      <c r="K60" s="8"/>
      <c r="L60" s="8"/>
      <c r="M60" s="8"/>
    </row>
    <row r="61" spans="2:13" s="3" customFormat="1" x14ac:dyDescent="0.25">
      <c r="B61" s="8"/>
      <c r="C61" s="9"/>
      <c r="D61" s="8"/>
      <c r="E61" s="10"/>
      <c r="F61" s="8"/>
      <c r="G61" s="8"/>
      <c r="H61" s="8"/>
      <c r="I61" s="8"/>
      <c r="J61" s="8"/>
      <c r="K61" s="8"/>
      <c r="L61" s="8"/>
      <c r="M61" s="8"/>
    </row>
    <row r="62" spans="2:13" s="3" customFormat="1" x14ac:dyDescent="0.25">
      <c r="B62" s="8"/>
      <c r="C62" s="9"/>
      <c r="D62" s="8"/>
      <c r="E62" s="10"/>
      <c r="F62" s="8"/>
      <c r="G62" s="8"/>
      <c r="H62" s="8"/>
      <c r="I62" s="8"/>
      <c r="J62" s="8"/>
      <c r="K62" s="8"/>
      <c r="L62" s="8"/>
      <c r="M62" s="8"/>
    </row>
    <row r="63" spans="2:13" s="3" customFormat="1" x14ac:dyDescent="0.25">
      <c r="B63" s="8"/>
      <c r="C63" s="9"/>
      <c r="D63" s="8"/>
      <c r="E63" s="10"/>
      <c r="F63" s="8"/>
      <c r="G63" s="8"/>
      <c r="H63" s="8"/>
      <c r="I63" s="8"/>
      <c r="J63" s="8"/>
      <c r="K63" s="8"/>
      <c r="L63" s="8"/>
      <c r="M63" s="8"/>
    </row>
    <row r="64" spans="2:13" s="3" customFormat="1" x14ac:dyDescent="0.25">
      <c r="B64" s="8"/>
      <c r="C64" s="9"/>
      <c r="D64" s="8"/>
      <c r="E64" s="10"/>
      <c r="F64" s="8"/>
      <c r="G64" s="8"/>
      <c r="H64" s="8"/>
      <c r="I64" s="8"/>
      <c r="J64" s="8"/>
      <c r="K64" s="8"/>
      <c r="L64" s="8"/>
      <c r="M64" s="8"/>
    </row>
    <row r="65" spans="2:13" s="3" customFormat="1" x14ac:dyDescent="0.25">
      <c r="B65" s="8"/>
      <c r="C65" s="9"/>
      <c r="D65" s="8"/>
      <c r="E65" s="10"/>
      <c r="F65" s="8"/>
      <c r="G65" s="8"/>
      <c r="H65" s="8"/>
      <c r="I65" s="8"/>
      <c r="J65" s="8"/>
      <c r="K65" s="8"/>
      <c r="L65" s="8"/>
      <c r="M65" s="8"/>
    </row>
    <row r="66" spans="2:13" s="3" customFormat="1" x14ac:dyDescent="0.25">
      <c r="B66" s="8"/>
      <c r="C66" s="9"/>
      <c r="D66" s="8"/>
      <c r="E66" s="10"/>
      <c r="F66" s="8"/>
      <c r="G66" s="8"/>
      <c r="H66" s="8"/>
      <c r="I66" s="8"/>
      <c r="J66" s="8"/>
      <c r="K66" s="8"/>
      <c r="L66" s="8"/>
      <c r="M66" s="8"/>
    </row>
    <row r="67" spans="2:13" s="3" customFormat="1" x14ac:dyDescent="0.25">
      <c r="B67" s="8"/>
      <c r="C67" s="9"/>
      <c r="D67" s="8"/>
      <c r="E67" s="10"/>
      <c r="F67" s="8"/>
      <c r="G67" s="8"/>
      <c r="H67" s="8"/>
      <c r="I67" s="8"/>
      <c r="J67" s="8"/>
      <c r="K67" s="8"/>
      <c r="L67" s="8"/>
      <c r="M67" s="8"/>
    </row>
    <row r="68" spans="2:13" s="3" customFormat="1" x14ac:dyDescent="0.25">
      <c r="B68" s="8"/>
      <c r="C68" s="9"/>
      <c r="D68" s="8"/>
      <c r="E68" s="10"/>
      <c r="F68" s="8"/>
      <c r="G68" s="8"/>
      <c r="H68" s="8"/>
      <c r="I68" s="8"/>
      <c r="J68" s="8"/>
      <c r="K68" s="8"/>
      <c r="L68" s="8"/>
      <c r="M68" s="8"/>
    </row>
    <row r="69" spans="2:13" s="3" customFormat="1" x14ac:dyDescent="0.25">
      <c r="B69" s="8"/>
      <c r="C69" s="9"/>
      <c r="D69" s="8"/>
      <c r="E69" s="10"/>
      <c r="F69" s="8"/>
      <c r="G69" s="8"/>
      <c r="H69" s="8"/>
      <c r="I69" s="8"/>
      <c r="J69" s="8"/>
      <c r="K69" s="8"/>
      <c r="L69" s="8"/>
      <c r="M69" s="8"/>
    </row>
    <row r="70" spans="2:13" s="3" customFormat="1" x14ac:dyDescent="0.25">
      <c r="B70" s="8"/>
      <c r="C70" s="9"/>
      <c r="D70" s="8"/>
      <c r="E70" s="10"/>
      <c r="F70" s="8"/>
      <c r="G70" s="8"/>
      <c r="H70" s="8"/>
      <c r="I70" s="8"/>
      <c r="J70" s="8"/>
      <c r="K70" s="8"/>
      <c r="L70" s="8"/>
      <c r="M70" s="8"/>
    </row>
    <row r="71" spans="2:13" s="3" customFormat="1" x14ac:dyDescent="0.25">
      <c r="B71" s="8"/>
      <c r="C71" s="9"/>
      <c r="D71" s="8"/>
      <c r="E71" s="10"/>
      <c r="F71" s="8"/>
      <c r="G71" s="8"/>
      <c r="H71" s="8"/>
      <c r="I71" s="8"/>
      <c r="J71" s="8"/>
      <c r="K71" s="8"/>
      <c r="L71" s="8"/>
      <c r="M71" s="8"/>
    </row>
    <row r="72" spans="2:13" s="3" customFormat="1" x14ac:dyDescent="0.25">
      <c r="B72" s="8"/>
      <c r="C72" s="9"/>
      <c r="D72" s="8"/>
      <c r="E72" s="10"/>
      <c r="F72" s="8"/>
      <c r="G72" s="8"/>
      <c r="H72" s="8"/>
      <c r="I72" s="8"/>
      <c r="J72" s="8"/>
      <c r="K72" s="8"/>
      <c r="L72" s="8"/>
      <c r="M72" s="8"/>
    </row>
    <row r="73" spans="2:13" s="3" customFormat="1" x14ac:dyDescent="0.25">
      <c r="B73" s="8"/>
      <c r="C73" s="9"/>
      <c r="D73" s="8"/>
      <c r="E73" s="10"/>
      <c r="F73" s="8"/>
      <c r="G73" s="8"/>
      <c r="H73" s="8"/>
      <c r="I73" s="8"/>
      <c r="J73" s="8"/>
      <c r="K73" s="8"/>
      <c r="L73" s="8"/>
      <c r="M73" s="8"/>
    </row>
    <row r="74" spans="2:13" s="3" customFormat="1" x14ac:dyDescent="0.25">
      <c r="B74" s="8"/>
      <c r="C74" s="9"/>
      <c r="D74" s="8"/>
      <c r="E74" s="10"/>
      <c r="F74" s="8"/>
      <c r="G74" s="8"/>
      <c r="H74" s="8"/>
      <c r="I74" s="8"/>
      <c r="J74" s="8"/>
      <c r="K74" s="8"/>
      <c r="L74" s="8"/>
      <c r="M74" s="8"/>
    </row>
    <row r="75" spans="2:13" s="3" customFormat="1" x14ac:dyDescent="0.25">
      <c r="B75" s="8"/>
      <c r="C75" s="9"/>
      <c r="D75" s="8"/>
      <c r="E75" s="10"/>
      <c r="F75" s="8"/>
      <c r="G75" s="8"/>
      <c r="H75" s="8"/>
      <c r="I75" s="8"/>
      <c r="J75" s="8"/>
      <c r="K75" s="8"/>
      <c r="L75" s="8"/>
      <c r="M75" s="8"/>
    </row>
    <row r="76" spans="2:13" s="3" customFormat="1" x14ac:dyDescent="0.25">
      <c r="B76" s="8"/>
      <c r="C76" s="9"/>
      <c r="D76" s="8"/>
      <c r="E76" s="10"/>
      <c r="F76" s="8"/>
      <c r="G76" s="8"/>
      <c r="H76" s="8"/>
      <c r="I76" s="8"/>
      <c r="J76" s="8"/>
      <c r="K76" s="8"/>
      <c r="L76" s="8"/>
      <c r="M76" s="8"/>
    </row>
    <row r="77" spans="2:13" s="3" customFormat="1" x14ac:dyDescent="0.25">
      <c r="B77" s="8"/>
      <c r="C77" s="9"/>
      <c r="D77" s="8"/>
      <c r="E77" s="10"/>
      <c r="F77" s="8"/>
      <c r="G77" s="8"/>
      <c r="H77" s="8"/>
      <c r="I77" s="8"/>
      <c r="J77" s="8"/>
      <c r="K77" s="8"/>
      <c r="L77" s="8"/>
      <c r="M77" s="8"/>
    </row>
    <row r="78" spans="2:13" s="3" customFormat="1" x14ac:dyDescent="0.25">
      <c r="B78" s="8"/>
      <c r="C78" s="9"/>
      <c r="D78" s="8"/>
      <c r="E78" s="10"/>
      <c r="F78" s="8"/>
      <c r="G78" s="8"/>
      <c r="H78" s="8"/>
      <c r="I78" s="8"/>
      <c r="J78" s="8"/>
      <c r="K78" s="8"/>
      <c r="L78" s="8"/>
      <c r="M78" s="8"/>
    </row>
    <row r="79" spans="2:13" s="3" customFormat="1" x14ac:dyDescent="0.25">
      <c r="B79" s="8"/>
      <c r="C79" s="9"/>
      <c r="D79" s="8"/>
      <c r="E79" s="10"/>
      <c r="F79" s="8"/>
      <c r="G79" s="8"/>
      <c r="H79" s="8"/>
      <c r="I79" s="8"/>
      <c r="J79" s="8"/>
      <c r="K79" s="8"/>
      <c r="L79" s="8"/>
      <c r="M79" s="8"/>
    </row>
    <row r="80" spans="2:13" s="3" customFormat="1" x14ac:dyDescent="0.25">
      <c r="B80" s="8"/>
      <c r="C80" s="9"/>
      <c r="D80" s="8"/>
      <c r="E80" s="10"/>
      <c r="F80" s="8"/>
      <c r="G80" s="8"/>
      <c r="H80" s="8"/>
      <c r="I80" s="8"/>
      <c r="J80" s="8"/>
      <c r="K80" s="8"/>
      <c r="L80" s="8"/>
      <c r="M80" s="8"/>
    </row>
    <row r="81" spans="2:13" s="3" customFormat="1" x14ac:dyDescent="0.25">
      <c r="B81" s="8"/>
      <c r="C81" s="9"/>
      <c r="D81" s="8"/>
      <c r="E81" s="10"/>
      <c r="F81" s="8"/>
      <c r="G81" s="8"/>
      <c r="H81" s="8"/>
      <c r="I81" s="8"/>
      <c r="J81" s="8"/>
      <c r="K81" s="8"/>
      <c r="L81" s="8"/>
      <c r="M81" s="8"/>
    </row>
    <row r="82" spans="2:13" s="3" customFormat="1" x14ac:dyDescent="0.25">
      <c r="B82" s="8"/>
      <c r="C82" s="9"/>
      <c r="D82" s="8"/>
      <c r="E82" s="10"/>
      <c r="F82" s="8"/>
      <c r="G82" s="8"/>
      <c r="H82" s="8"/>
      <c r="I82" s="8"/>
      <c r="J82" s="8"/>
      <c r="K82" s="8"/>
      <c r="L82" s="8"/>
      <c r="M82" s="8"/>
    </row>
    <row r="83" spans="2:13" s="3" customFormat="1" x14ac:dyDescent="0.25">
      <c r="B83" s="8"/>
      <c r="C83" s="9"/>
      <c r="D83" s="8"/>
      <c r="E83" s="10"/>
      <c r="F83" s="8"/>
      <c r="G83" s="8"/>
      <c r="H83" s="8"/>
      <c r="I83" s="8"/>
      <c r="J83" s="8"/>
      <c r="K83" s="8"/>
      <c r="L83" s="8"/>
      <c r="M83" s="8"/>
    </row>
    <row r="84" spans="2:13" s="3" customFormat="1" x14ac:dyDescent="0.25">
      <c r="B84" s="8"/>
      <c r="C84" s="9"/>
      <c r="D84" s="8"/>
      <c r="E84" s="10"/>
      <c r="F84" s="8"/>
      <c r="G84" s="8"/>
      <c r="H84" s="8"/>
      <c r="I84" s="8"/>
      <c r="J84" s="8"/>
      <c r="K84" s="8"/>
      <c r="L84" s="8"/>
      <c r="M84" s="8"/>
    </row>
    <row r="85" spans="2:13" s="3" customFormat="1" x14ac:dyDescent="0.25">
      <c r="B85" s="8"/>
      <c r="C85" s="9"/>
      <c r="D85" s="8"/>
      <c r="E85" s="10"/>
      <c r="F85" s="8"/>
      <c r="G85" s="8"/>
      <c r="H85" s="8"/>
      <c r="I85" s="8"/>
      <c r="J85" s="8"/>
      <c r="K85" s="8"/>
      <c r="L85" s="8"/>
      <c r="M85" s="8"/>
    </row>
    <row r="86" spans="2:13" s="3" customFormat="1" x14ac:dyDescent="0.25">
      <c r="B86" s="8"/>
      <c r="C86" s="9"/>
      <c r="D86" s="8"/>
      <c r="E86" s="10"/>
      <c r="F86" s="8"/>
      <c r="G86" s="8"/>
      <c r="H86" s="8"/>
      <c r="I86" s="8"/>
      <c r="J86" s="8"/>
      <c r="K86" s="8"/>
      <c r="L86" s="8"/>
      <c r="M86" s="8"/>
    </row>
    <row r="87" spans="2:13" s="3" customFormat="1" x14ac:dyDescent="0.25">
      <c r="B87" s="8"/>
      <c r="C87" s="9"/>
      <c r="D87" s="8"/>
      <c r="E87" s="10"/>
      <c r="F87" s="8"/>
      <c r="G87" s="8"/>
      <c r="H87" s="8"/>
      <c r="I87" s="8"/>
      <c r="J87" s="8"/>
      <c r="K87" s="8"/>
      <c r="L87" s="8"/>
      <c r="M87" s="8"/>
    </row>
    <row r="88" spans="2:13" s="3" customFormat="1" x14ac:dyDescent="0.25">
      <c r="B88" s="8"/>
      <c r="C88" s="9"/>
      <c r="D88" s="8"/>
      <c r="E88" s="10"/>
      <c r="F88" s="8"/>
      <c r="G88" s="8"/>
      <c r="H88" s="8"/>
      <c r="I88" s="8"/>
      <c r="J88" s="8"/>
      <c r="K88" s="8"/>
      <c r="L88" s="8"/>
      <c r="M88" s="8"/>
    </row>
    <row r="89" spans="2:13" s="3" customFormat="1" x14ac:dyDescent="0.25">
      <c r="B89" s="8"/>
      <c r="C89" s="9"/>
      <c r="D89" s="8"/>
      <c r="E89" s="10"/>
      <c r="F89" s="8"/>
      <c r="G89" s="8"/>
      <c r="H89" s="8"/>
      <c r="I89" s="8"/>
      <c r="J89" s="8"/>
      <c r="K89" s="8"/>
      <c r="L89" s="8"/>
      <c r="M89" s="8"/>
    </row>
    <row r="90" spans="2:13" s="3" customFormat="1" x14ac:dyDescent="0.25">
      <c r="B90" s="8"/>
      <c r="C90" s="9"/>
      <c r="D90" s="8"/>
      <c r="E90" s="10"/>
      <c r="F90" s="8"/>
      <c r="G90" s="8"/>
      <c r="H90" s="8"/>
      <c r="I90" s="8"/>
      <c r="J90" s="8"/>
      <c r="K90" s="8"/>
      <c r="L90" s="8"/>
      <c r="M90" s="8"/>
    </row>
    <row r="91" spans="2:13" s="3" customFormat="1" x14ac:dyDescent="0.25">
      <c r="B91" s="8"/>
      <c r="C91" s="9"/>
      <c r="D91" s="8"/>
      <c r="E91" s="10"/>
      <c r="F91" s="8"/>
      <c r="G91" s="8"/>
      <c r="H91" s="8"/>
      <c r="I91" s="8"/>
      <c r="J91" s="8"/>
      <c r="K91" s="8"/>
      <c r="L91" s="8"/>
      <c r="M91" s="8"/>
    </row>
    <row r="92" spans="2:13" s="3" customFormat="1" x14ac:dyDescent="0.25">
      <c r="B92" s="8"/>
      <c r="C92" s="9"/>
      <c r="D92" s="8"/>
      <c r="E92" s="10"/>
      <c r="F92" s="8"/>
      <c r="G92" s="8"/>
      <c r="H92" s="8"/>
      <c r="I92" s="8"/>
      <c r="J92" s="8"/>
      <c r="K92" s="8"/>
      <c r="L92" s="8"/>
      <c r="M92" s="8"/>
    </row>
    <row r="93" spans="2:13" x14ac:dyDescent="0.25">
      <c r="B93" s="13"/>
      <c r="C93" s="14"/>
      <c r="D93" s="13"/>
      <c r="E93" s="10"/>
      <c r="F93" s="13"/>
      <c r="G93" s="13"/>
      <c r="H93" s="13"/>
      <c r="I93" s="13"/>
      <c r="J93" s="13"/>
      <c r="K93" s="13"/>
      <c r="L93" s="13"/>
      <c r="M93" s="13"/>
    </row>
    <row r="94" spans="2:13" x14ac:dyDescent="0.25">
      <c r="B94" s="13"/>
      <c r="C94" s="14"/>
      <c r="D94" s="13"/>
      <c r="E94" s="10"/>
      <c r="F94" s="13"/>
      <c r="G94" s="13"/>
      <c r="H94" s="13"/>
      <c r="I94" s="13"/>
      <c r="J94" s="13"/>
      <c r="K94" s="13"/>
      <c r="L94" s="13"/>
      <c r="M94" s="13"/>
    </row>
    <row r="95" spans="2:13" x14ac:dyDescent="0.25">
      <c r="B95" s="13"/>
      <c r="C95" s="14"/>
      <c r="D95" s="13"/>
      <c r="E95" s="10"/>
      <c r="F95" s="13"/>
      <c r="G95" s="13"/>
      <c r="H95" s="13"/>
      <c r="I95" s="13"/>
      <c r="J95" s="13"/>
      <c r="K95" s="13"/>
      <c r="L95" s="13"/>
      <c r="M95" s="13"/>
    </row>
    <row r="96" spans="2:13" x14ac:dyDescent="0.25">
      <c r="B96" s="13"/>
      <c r="C96" s="14"/>
      <c r="D96" s="13"/>
      <c r="E96" s="10"/>
      <c r="F96" s="13"/>
      <c r="G96" s="13"/>
      <c r="H96" s="13"/>
      <c r="I96" s="13"/>
      <c r="J96" s="13"/>
      <c r="K96" s="13"/>
      <c r="L96" s="13"/>
      <c r="M96" s="13"/>
    </row>
    <row r="97" spans="2:13" x14ac:dyDescent="0.25">
      <c r="B97" s="13"/>
      <c r="C97" s="14"/>
      <c r="D97" s="13"/>
      <c r="E97" s="10"/>
      <c r="F97" s="13"/>
      <c r="G97" s="13"/>
      <c r="H97" s="13"/>
      <c r="I97" s="13"/>
      <c r="J97" s="13"/>
      <c r="K97" s="13"/>
      <c r="L97" s="13"/>
      <c r="M97" s="13"/>
    </row>
    <row r="98" spans="2:13" x14ac:dyDescent="0.25">
      <c r="B98" s="13"/>
      <c r="C98" s="14"/>
      <c r="D98" s="13"/>
      <c r="E98" s="10"/>
      <c r="F98" s="13"/>
      <c r="G98" s="13"/>
      <c r="H98" s="13"/>
      <c r="I98" s="13"/>
      <c r="J98" s="13"/>
      <c r="K98" s="13"/>
      <c r="L98" s="13"/>
      <c r="M98" s="13"/>
    </row>
    <row r="99" spans="2:13" x14ac:dyDescent="0.25">
      <c r="B99" s="13"/>
      <c r="C99" s="14"/>
      <c r="D99" s="13"/>
      <c r="E99" s="10"/>
      <c r="F99" s="13"/>
      <c r="G99" s="13"/>
      <c r="H99" s="13"/>
      <c r="I99" s="13"/>
      <c r="J99" s="13"/>
      <c r="K99" s="13"/>
      <c r="L99" s="13"/>
      <c r="M99" s="13"/>
    </row>
    <row r="100" spans="2:13" x14ac:dyDescent="0.25">
      <c r="B100" s="13"/>
      <c r="C100" s="14"/>
      <c r="D100" s="13"/>
      <c r="E100" s="10"/>
      <c r="F100" s="13"/>
      <c r="G100" s="13"/>
      <c r="H100" s="13"/>
      <c r="I100" s="13"/>
      <c r="J100" s="13"/>
      <c r="K100" s="13"/>
      <c r="L100" s="13"/>
      <c r="M100" s="13"/>
    </row>
  </sheetData>
  <sheetProtection algorithmName="SHA-512" hashValue="V0iD/gJ7Eambmqi6yZg4Ct7H61fJFeaJ1y/OuqogmAnBQtUXjQH+1pxCncvamQClJKWNJIjJUkwrJpZQjjZVlQ==" saltValue="yX86GaexV/YQKdvtGNuHxw==" spinCount="100000" sheet="1" objects="1" scenarios="1"/>
  <protectedRanges>
    <protectedRange algorithmName="SHA-512" hashValue="723yG84J3vMkz4L+5z0y4Ej8Yt//2ua3FSLalSIDNRxFpNZGTNLGcIgyvrFJA1OXn36nRKGbNLh33gAeY6x1eA==" saltValue="qp5p294WLb3IBjlwTqsRuQ==" spinCount="100000" sqref="D11:L11 C15:L15 C17:L17 C19:L19 C21:L21 C23:L23 C25:L25 C27:L27 C29:L29 C31:L31 C33:L33" name="Oblast1"/>
  </protectedRanges>
  <mergeCells count="4">
    <mergeCell ref="B2:M2"/>
    <mergeCell ref="B3:M3"/>
    <mergeCell ref="B4:M4"/>
    <mergeCell ref="B6:M6"/>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List4!$A$13:$A$14</xm:f>
          </x14:formula1>
          <xm:sqref>C15 C17 C19 C21 C23 C25 C27 C29 C31 C33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AY48"/>
  <sheetViews>
    <sheetView zoomScale="85" zoomScaleNormal="85" workbookViewId="0">
      <selection activeCell="P10" sqref="P10"/>
    </sheetView>
  </sheetViews>
  <sheetFormatPr defaultColWidth="9.140625" defaultRowHeight="12.75" x14ac:dyDescent="0.25"/>
  <cols>
    <col min="1" max="2" width="2.7109375" style="1" customWidth="1"/>
    <col min="3" max="3" width="3.7109375" style="1" customWidth="1"/>
    <col min="4" max="4" width="3.7109375" style="15" customWidth="1"/>
    <col min="5" max="5" width="3.7109375" style="1" customWidth="1"/>
    <col min="6" max="6" width="3.7109375" style="5" customWidth="1"/>
    <col min="7" max="7" width="3.7109375" style="1" customWidth="1"/>
    <col min="8" max="8" width="14.28515625" style="1" customWidth="1"/>
    <col min="9" max="9" width="4.7109375" style="1" customWidth="1"/>
    <col min="10" max="10" width="5.28515625" style="1" customWidth="1"/>
    <col min="11" max="11" width="7.7109375" style="1" customWidth="1"/>
    <col min="12" max="12" width="14.28515625" style="1" customWidth="1"/>
    <col min="13" max="13" width="4.7109375" style="1" customWidth="1"/>
    <col min="14" max="14" width="5.28515625" style="1" customWidth="1"/>
    <col min="15" max="15" width="7.7109375" style="1" customWidth="1"/>
    <col min="16" max="16" width="63.5703125" style="1" customWidth="1"/>
    <col min="17" max="18" width="40.5703125" style="1" customWidth="1"/>
    <col min="19" max="19" width="19.42578125" style="1" customWidth="1"/>
    <col min="20" max="20" width="4.7109375" style="1" customWidth="1"/>
    <col min="21" max="21" width="5.28515625" style="1" customWidth="1"/>
    <col min="22" max="22" width="7.7109375" style="1" customWidth="1"/>
    <col min="23" max="30" width="3.7109375" style="1" customWidth="1"/>
    <col min="31" max="31" width="3.7109375" style="15" customWidth="1"/>
    <col min="32" max="32" width="3.7109375" style="1" customWidth="1"/>
    <col min="33" max="33" width="3.7109375" style="5" customWidth="1"/>
    <col min="34" max="35" width="3.7109375" style="1" customWidth="1"/>
    <col min="36" max="36" width="2.7109375" style="1" customWidth="1"/>
    <col min="37" max="40" width="9.140625" style="1" customWidth="1"/>
    <col min="41" max="41" width="5.7109375" style="1" customWidth="1"/>
    <col min="42" max="45" width="9.140625" style="1" customWidth="1"/>
    <col min="46" max="48" width="2.7109375" style="1" customWidth="1"/>
    <col min="49" max="49" width="7.7109375" style="15" customWidth="1"/>
    <col min="50" max="50" width="30.7109375" style="1" customWidth="1"/>
    <col min="51" max="51" width="30.7109375" style="5" customWidth="1"/>
    <col min="52" max="53" width="50.7109375" style="1" customWidth="1"/>
    <col min="54" max="54" width="2.7109375" style="1" customWidth="1"/>
    <col min="55" max="58" width="9.140625" style="1" customWidth="1"/>
    <col min="59" max="59" width="5.7109375" style="1" customWidth="1"/>
    <col min="60" max="63" width="9.140625" style="1" customWidth="1"/>
    <col min="64" max="64" width="2.7109375" style="1" customWidth="1"/>
    <col min="65" max="16384" width="9.140625" style="1"/>
  </cols>
  <sheetData>
    <row r="2" spans="3:51" ht="26.25" x14ac:dyDescent="0.4">
      <c r="C2" s="163" t="s">
        <v>0</v>
      </c>
      <c r="D2" s="164"/>
      <c r="E2" s="164"/>
      <c r="F2" s="164"/>
      <c r="G2" s="164"/>
      <c r="H2" s="164"/>
      <c r="I2" s="164"/>
      <c r="J2" s="164"/>
      <c r="K2" s="164"/>
      <c r="L2" s="164"/>
      <c r="M2" s="164"/>
      <c r="N2" s="164"/>
      <c r="O2" s="164"/>
      <c r="P2" s="164"/>
      <c r="Q2" s="164"/>
      <c r="R2" s="164"/>
      <c r="S2" s="164"/>
      <c r="T2" s="164"/>
      <c r="U2" s="164"/>
      <c r="V2" s="165"/>
      <c r="AE2" s="1"/>
      <c r="AG2" s="1"/>
      <c r="AW2" s="1"/>
      <c r="AY2" s="1"/>
    </row>
    <row r="3" spans="3:51" ht="18.75" x14ac:dyDescent="0.25">
      <c r="C3" s="166" t="s">
        <v>1</v>
      </c>
      <c r="D3" s="147"/>
      <c r="E3" s="147"/>
      <c r="F3" s="147"/>
      <c r="G3" s="147"/>
      <c r="H3" s="147"/>
      <c r="I3" s="147"/>
      <c r="J3" s="147"/>
      <c r="K3" s="147"/>
      <c r="L3" s="147"/>
      <c r="M3" s="147"/>
      <c r="N3" s="147"/>
      <c r="O3" s="147"/>
      <c r="P3" s="147"/>
      <c r="Q3" s="147"/>
      <c r="R3" s="147"/>
      <c r="S3" s="147"/>
      <c r="T3" s="147"/>
      <c r="U3" s="147"/>
      <c r="V3" s="167"/>
      <c r="AE3" s="1"/>
      <c r="AG3" s="1"/>
      <c r="AW3" s="1"/>
      <c r="AY3" s="1"/>
    </row>
    <row r="4" spans="3:51" ht="20.25" customHeight="1" x14ac:dyDescent="0.25">
      <c r="C4" s="168" t="s">
        <v>1429</v>
      </c>
      <c r="D4" s="169"/>
      <c r="E4" s="169"/>
      <c r="F4" s="169"/>
      <c r="G4" s="169"/>
      <c r="H4" s="169"/>
      <c r="I4" s="169"/>
      <c r="J4" s="169"/>
      <c r="K4" s="169"/>
      <c r="L4" s="169"/>
      <c r="M4" s="169"/>
      <c r="N4" s="169"/>
      <c r="O4" s="169"/>
      <c r="P4" s="169"/>
      <c r="Q4" s="169"/>
      <c r="R4" s="169"/>
      <c r="S4" s="169"/>
      <c r="T4" s="169"/>
      <c r="U4" s="169"/>
      <c r="V4" s="170"/>
      <c r="AE4" s="1"/>
      <c r="AG4" s="1"/>
      <c r="AW4" s="1"/>
      <c r="AY4" s="1"/>
    </row>
    <row r="5" spans="3:51" s="13" customFormat="1" x14ac:dyDescent="0.25">
      <c r="D5" s="14"/>
      <c r="F5" s="10"/>
    </row>
    <row r="6" spans="3:51" s="13" customFormat="1" ht="19.5" customHeight="1" x14ac:dyDescent="0.25">
      <c r="C6" s="158" t="s">
        <v>1442</v>
      </c>
      <c r="D6" s="158"/>
      <c r="E6" s="158"/>
      <c r="F6" s="158"/>
      <c r="G6" s="158"/>
      <c r="H6" s="158"/>
      <c r="I6" s="158"/>
      <c r="J6" s="158"/>
      <c r="K6" s="158"/>
      <c r="L6" s="158"/>
      <c r="M6" s="158"/>
      <c r="N6" s="158"/>
      <c r="O6" s="158"/>
      <c r="P6" s="158"/>
      <c r="Q6" s="158"/>
      <c r="R6" s="158"/>
      <c r="S6" s="158"/>
      <c r="T6" s="158"/>
      <c r="U6" s="158"/>
      <c r="V6" s="158"/>
    </row>
    <row r="7" spans="3:51" s="13" customFormat="1" ht="99.75" customHeight="1" x14ac:dyDescent="0.2">
      <c r="C7" s="161" t="s">
        <v>1452</v>
      </c>
      <c r="D7" s="161"/>
      <c r="E7" s="161"/>
      <c r="F7" s="161"/>
      <c r="G7" s="161"/>
      <c r="H7" s="161" t="s">
        <v>1451</v>
      </c>
      <c r="I7" s="161"/>
      <c r="J7" s="161"/>
      <c r="K7" s="161"/>
      <c r="L7" s="161" t="s">
        <v>1453</v>
      </c>
      <c r="M7" s="161"/>
      <c r="N7" s="161"/>
      <c r="O7" s="161"/>
      <c r="P7" s="132" t="s">
        <v>1492</v>
      </c>
      <c r="Q7" s="132" t="s">
        <v>1480</v>
      </c>
      <c r="R7" s="132" t="s">
        <v>1454</v>
      </c>
      <c r="S7" s="160" t="s">
        <v>1450</v>
      </c>
      <c r="T7" s="160"/>
      <c r="U7" s="160"/>
      <c r="V7" s="160"/>
    </row>
    <row r="8" spans="3:51" s="13" customFormat="1" ht="30" customHeight="1" x14ac:dyDescent="0.25">
      <c r="C8" s="159" t="s">
        <v>10</v>
      </c>
      <c r="D8" s="159"/>
      <c r="E8" s="159"/>
      <c r="F8" s="159"/>
      <c r="G8" s="159"/>
      <c r="H8" s="133" t="s">
        <v>6</v>
      </c>
      <c r="I8" s="104"/>
      <c r="J8" s="133" t="s">
        <v>7</v>
      </c>
      <c r="K8" s="105">
        <v>2026</v>
      </c>
      <c r="L8" s="133" t="s">
        <v>6</v>
      </c>
      <c r="M8" s="104"/>
      <c r="N8" s="133" t="s">
        <v>7</v>
      </c>
      <c r="O8" s="105">
        <v>2026</v>
      </c>
      <c r="P8" s="103" t="s">
        <v>10</v>
      </c>
      <c r="Q8" s="45" t="s">
        <v>24</v>
      </c>
      <c r="R8" s="103" t="s">
        <v>10</v>
      </c>
      <c r="S8" s="133" t="s">
        <v>6</v>
      </c>
      <c r="T8" s="104"/>
      <c r="U8" s="133" t="s">
        <v>7</v>
      </c>
      <c r="V8" s="105">
        <v>2025</v>
      </c>
    </row>
    <row r="9" spans="3:51" s="13" customFormat="1" ht="30" customHeight="1" x14ac:dyDescent="0.25">
      <c r="C9" s="159" t="s">
        <v>10</v>
      </c>
      <c r="D9" s="159"/>
      <c r="E9" s="159"/>
      <c r="F9" s="159"/>
      <c r="G9" s="159"/>
      <c r="H9" s="133" t="s">
        <v>6</v>
      </c>
      <c r="I9" s="104"/>
      <c r="J9" s="133" t="s">
        <v>7</v>
      </c>
      <c r="K9" s="105">
        <v>2026</v>
      </c>
      <c r="L9" s="133" t="s">
        <v>6</v>
      </c>
      <c r="M9" s="104"/>
      <c r="N9" s="133" t="s">
        <v>7</v>
      </c>
      <c r="O9" s="105">
        <v>2026</v>
      </c>
      <c r="P9" s="103" t="s">
        <v>10</v>
      </c>
      <c r="Q9" s="45" t="s">
        <v>24</v>
      </c>
      <c r="R9" s="103" t="s">
        <v>10</v>
      </c>
      <c r="S9" s="133" t="s">
        <v>6</v>
      </c>
      <c r="T9" s="104"/>
      <c r="U9" s="133" t="s">
        <v>7</v>
      </c>
      <c r="V9" s="105">
        <v>2025</v>
      </c>
    </row>
    <row r="10" spans="3:51" s="13" customFormat="1" ht="30" customHeight="1" x14ac:dyDescent="0.25">
      <c r="C10" s="159" t="s">
        <v>10</v>
      </c>
      <c r="D10" s="159"/>
      <c r="E10" s="159"/>
      <c r="F10" s="159"/>
      <c r="G10" s="159"/>
      <c r="H10" s="133" t="s">
        <v>6</v>
      </c>
      <c r="I10" s="104"/>
      <c r="J10" s="133" t="s">
        <v>7</v>
      </c>
      <c r="K10" s="105">
        <v>2026</v>
      </c>
      <c r="L10" s="133" t="s">
        <v>6</v>
      </c>
      <c r="M10" s="104"/>
      <c r="N10" s="133" t="s">
        <v>7</v>
      </c>
      <c r="O10" s="105">
        <v>2026</v>
      </c>
      <c r="P10" s="103" t="s">
        <v>10</v>
      </c>
      <c r="Q10" s="45" t="s">
        <v>24</v>
      </c>
      <c r="R10" s="103" t="s">
        <v>10</v>
      </c>
      <c r="S10" s="133" t="s">
        <v>6</v>
      </c>
      <c r="T10" s="104"/>
      <c r="U10" s="133" t="s">
        <v>7</v>
      </c>
      <c r="V10" s="105">
        <v>2025</v>
      </c>
    </row>
    <row r="11" spans="3:51" s="13" customFormat="1" ht="30" customHeight="1" x14ac:dyDescent="0.25">
      <c r="C11" s="159" t="s">
        <v>10</v>
      </c>
      <c r="D11" s="159"/>
      <c r="E11" s="159"/>
      <c r="F11" s="159"/>
      <c r="G11" s="159"/>
      <c r="H11" s="133" t="s">
        <v>6</v>
      </c>
      <c r="I11" s="104"/>
      <c r="J11" s="133" t="s">
        <v>7</v>
      </c>
      <c r="K11" s="105">
        <v>2026</v>
      </c>
      <c r="L11" s="133" t="s">
        <v>6</v>
      </c>
      <c r="M11" s="104"/>
      <c r="N11" s="133" t="s">
        <v>7</v>
      </c>
      <c r="O11" s="105">
        <v>2026</v>
      </c>
      <c r="P11" s="103" t="s">
        <v>10</v>
      </c>
      <c r="Q11" s="45" t="s">
        <v>24</v>
      </c>
      <c r="R11" s="103" t="s">
        <v>10</v>
      </c>
      <c r="S11" s="133" t="s">
        <v>6</v>
      </c>
      <c r="T11" s="104"/>
      <c r="U11" s="133" t="s">
        <v>7</v>
      </c>
      <c r="V11" s="105">
        <v>2025</v>
      </c>
    </row>
    <row r="12" spans="3:51" s="13" customFormat="1" ht="30" customHeight="1" x14ac:dyDescent="0.25">
      <c r="C12" s="159" t="s">
        <v>10</v>
      </c>
      <c r="D12" s="159"/>
      <c r="E12" s="159"/>
      <c r="F12" s="159"/>
      <c r="G12" s="159"/>
      <c r="H12" s="133" t="s">
        <v>6</v>
      </c>
      <c r="I12" s="104"/>
      <c r="J12" s="133" t="s">
        <v>7</v>
      </c>
      <c r="K12" s="105">
        <v>2026</v>
      </c>
      <c r="L12" s="133" t="s">
        <v>6</v>
      </c>
      <c r="M12" s="104"/>
      <c r="N12" s="133" t="s">
        <v>7</v>
      </c>
      <c r="O12" s="105">
        <v>2026</v>
      </c>
      <c r="P12" s="103" t="s">
        <v>10</v>
      </c>
      <c r="Q12" s="45" t="s">
        <v>24</v>
      </c>
      <c r="R12" s="103" t="s">
        <v>10</v>
      </c>
      <c r="S12" s="133" t="s">
        <v>6</v>
      </c>
      <c r="T12" s="104"/>
      <c r="U12" s="133" t="s">
        <v>7</v>
      </c>
      <c r="V12" s="105">
        <v>2025</v>
      </c>
    </row>
    <row r="13" spans="3:51" s="13" customFormat="1" ht="30" customHeight="1" x14ac:dyDescent="0.25">
      <c r="C13" s="159" t="s">
        <v>10</v>
      </c>
      <c r="D13" s="159"/>
      <c r="E13" s="159"/>
      <c r="F13" s="159"/>
      <c r="G13" s="159"/>
      <c r="H13" s="133" t="s">
        <v>6</v>
      </c>
      <c r="I13" s="104"/>
      <c r="J13" s="133" t="s">
        <v>7</v>
      </c>
      <c r="K13" s="105">
        <v>2026</v>
      </c>
      <c r="L13" s="133" t="s">
        <v>6</v>
      </c>
      <c r="M13" s="104"/>
      <c r="N13" s="133" t="s">
        <v>7</v>
      </c>
      <c r="O13" s="105">
        <v>2026</v>
      </c>
      <c r="P13" s="103" t="s">
        <v>10</v>
      </c>
      <c r="Q13" s="45" t="s">
        <v>24</v>
      </c>
      <c r="R13" s="103" t="s">
        <v>10</v>
      </c>
      <c r="S13" s="133" t="s">
        <v>6</v>
      </c>
      <c r="T13" s="104"/>
      <c r="U13" s="133" t="s">
        <v>7</v>
      </c>
      <c r="V13" s="105">
        <v>2025</v>
      </c>
    </row>
    <row r="14" spans="3:51" s="13" customFormat="1" ht="30" customHeight="1" x14ac:dyDescent="0.25">
      <c r="C14" s="159" t="s">
        <v>10</v>
      </c>
      <c r="D14" s="159"/>
      <c r="E14" s="159"/>
      <c r="F14" s="159"/>
      <c r="G14" s="159"/>
      <c r="H14" s="133" t="s">
        <v>6</v>
      </c>
      <c r="I14" s="104"/>
      <c r="J14" s="133" t="s">
        <v>7</v>
      </c>
      <c r="K14" s="105">
        <v>2026</v>
      </c>
      <c r="L14" s="133" t="s">
        <v>6</v>
      </c>
      <c r="M14" s="104"/>
      <c r="N14" s="133" t="s">
        <v>7</v>
      </c>
      <c r="O14" s="105">
        <v>2026</v>
      </c>
      <c r="P14" s="103" t="s">
        <v>10</v>
      </c>
      <c r="Q14" s="45" t="s">
        <v>24</v>
      </c>
      <c r="R14" s="103" t="s">
        <v>10</v>
      </c>
      <c r="S14" s="133" t="s">
        <v>6</v>
      </c>
      <c r="T14" s="104"/>
      <c r="U14" s="133" t="s">
        <v>7</v>
      </c>
      <c r="V14" s="105">
        <v>2025</v>
      </c>
    </row>
    <row r="15" spans="3:51" s="13" customFormat="1" ht="30" customHeight="1" x14ac:dyDescent="0.25">
      <c r="C15" s="159" t="s">
        <v>10</v>
      </c>
      <c r="D15" s="159"/>
      <c r="E15" s="159"/>
      <c r="F15" s="159"/>
      <c r="G15" s="159"/>
      <c r="H15" s="133" t="s">
        <v>6</v>
      </c>
      <c r="I15" s="104"/>
      <c r="J15" s="133" t="s">
        <v>7</v>
      </c>
      <c r="K15" s="105">
        <v>2026</v>
      </c>
      <c r="L15" s="133" t="s">
        <v>6</v>
      </c>
      <c r="M15" s="104"/>
      <c r="N15" s="133" t="s">
        <v>7</v>
      </c>
      <c r="O15" s="105">
        <v>2026</v>
      </c>
      <c r="P15" s="103" t="s">
        <v>10</v>
      </c>
      <c r="Q15" s="45" t="s">
        <v>24</v>
      </c>
      <c r="R15" s="103" t="s">
        <v>10</v>
      </c>
      <c r="S15" s="133" t="s">
        <v>6</v>
      </c>
      <c r="T15" s="104"/>
      <c r="U15" s="133" t="s">
        <v>7</v>
      </c>
      <c r="V15" s="105">
        <v>2025</v>
      </c>
    </row>
    <row r="16" spans="3:51" s="13" customFormat="1" ht="30" customHeight="1" x14ac:dyDescent="0.25">
      <c r="C16" s="159" t="s">
        <v>10</v>
      </c>
      <c r="D16" s="159"/>
      <c r="E16" s="159"/>
      <c r="F16" s="159"/>
      <c r="G16" s="159"/>
      <c r="H16" s="133" t="s">
        <v>6</v>
      </c>
      <c r="I16" s="104"/>
      <c r="J16" s="133" t="s">
        <v>7</v>
      </c>
      <c r="K16" s="105">
        <v>2026</v>
      </c>
      <c r="L16" s="133" t="s">
        <v>6</v>
      </c>
      <c r="M16" s="104"/>
      <c r="N16" s="133" t="s">
        <v>7</v>
      </c>
      <c r="O16" s="105">
        <v>2026</v>
      </c>
      <c r="P16" s="103" t="s">
        <v>10</v>
      </c>
      <c r="Q16" s="45" t="s">
        <v>24</v>
      </c>
      <c r="R16" s="103" t="s">
        <v>10</v>
      </c>
      <c r="S16" s="133" t="s">
        <v>6</v>
      </c>
      <c r="T16" s="104"/>
      <c r="U16" s="133" t="s">
        <v>7</v>
      </c>
      <c r="V16" s="105">
        <v>2025</v>
      </c>
    </row>
    <row r="17" spans="3:51" s="13" customFormat="1" ht="30" customHeight="1" x14ac:dyDescent="0.25">
      <c r="C17" s="159" t="s">
        <v>10</v>
      </c>
      <c r="D17" s="159"/>
      <c r="E17" s="159"/>
      <c r="F17" s="159"/>
      <c r="G17" s="159"/>
      <c r="H17" s="133" t="s">
        <v>6</v>
      </c>
      <c r="I17" s="104"/>
      <c r="J17" s="133" t="s">
        <v>7</v>
      </c>
      <c r="K17" s="105">
        <v>2027</v>
      </c>
      <c r="L17" s="133" t="s">
        <v>6</v>
      </c>
      <c r="M17" s="104"/>
      <c r="N17" s="133" t="s">
        <v>7</v>
      </c>
      <c r="O17" s="105">
        <v>2027</v>
      </c>
      <c r="P17" s="103" t="s">
        <v>10</v>
      </c>
      <c r="Q17" s="45" t="s">
        <v>24</v>
      </c>
      <c r="R17" s="103" t="s">
        <v>10</v>
      </c>
      <c r="S17" s="133" t="s">
        <v>6</v>
      </c>
      <c r="T17" s="104"/>
      <c r="U17" s="133" t="s">
        <v>7</v>
      </c>
      <c r="V17" s="105">
        <v>2026</v>
      </c>
      <c r="AE17" s="14"/>
      <c r="AG17" s="10"/>
      <c r="AW17" s="14"/>
      <c r="AY17" s="10"/>
    </row>
    <row r="18" spans="3:51" s="13" customFormat="1" ht="30" customHeight="1" x14ac:dyDescent="0.25">
      <c r="C18" s="159" t="s">
        <v>10</v>
      </c>
      <c r="D18" s="159"/>
      <c r="E18" s="159"/>
      <c r="F18" s="159"/>
      <c r="G18" s="159"/>
      <c r="H18" s="133" t="s">
        <v>6</v>
      </c>
      <c r="I18" s="104"/>
      <c r="J18" s="133" t="s">
        <v>7</v>
      </c>
      <c r="K18" s="105">
        <v>2027</v>
      </c>
      <c r="L18" s="133" t="s">
        <v>6</v>
      </c>
      <c r="M18" s="104"/>
      <c r="N18" s="133" t="s">
        <v>7</v>
      </c>
      <c r="O18" s="105">
        <v>2027</v>
      </c>
      <c r="P18" s="103" t="s">
        <v>10</v>
      </c>
      <c r="Q18" s="45" t="s">
        <v>24</v>
      </c>
      <c r="R18" s="103" t="s">
        <v>10</v>
      </c>
      <c r="S18" s="133" t="s">
        <v>6</v>
      </c>
      <c r="T18" s="104"/>
      <c r="U18" s="133" t="s">
        <v>7</v>
      </c>
      <c r="V18" s="105">
        <v>2027</v>
      </c>
      <c r="AE18" s="14"/>
      <c r="AG18" s="10"/>
      <c r="AW18" s="14"/>
      <c r="AY18" s="10"/>
    </row>
    <row r="19" spans="3:51" s="13" customFormat="1" ht="15" customHeight="1" x14ac:dyDescent="0.25">
      <c r="C19" s="162" t="s">
        <v>1491</v>
      </c>
      <c r="D19" s="162"/>
      <c r="E19" s="162"/>
      <c r="F19" s="162"/>
      <c r="G19" s="162"/>
      <c r="H19" s="162"/>
      <c r="I19" s="162"/>
      <c r="J19" s="162"/>
      <c r="K19" s="162"/>
      <c r="L19" s="162"/>
      <c r="M19" s="162"/>
      <c r="N19" s="162"/>
      <c r="O19" s="162"/>
      <c r="P19" s="162"/>
      <c r="Q19" s="162"/>
      <c r="R19" s="162"/>
      <c r="S19" s="162"/>
      <c r="T19" s="162"/>
      <c r="U19" s="162"/>
      <c r="V19" s="162"/>
      <c r="AE19" s="14"/>
      <c r="AG19" s="10"/>
      <c r="AW19" s="14"/>
      <c r="AY19" s="10"/>
    </row>
    <row r="20" spans="3:51" s="13" customFormat="1" ht="15" customHeight="1" x14ac:dyDescent="0.25">
      <c r="C20" s="162" t="s">
        <v>1479</v>
      </c>
      <c r="D20" s="162"/>
      <c r="E20" s="162"/>
      <c r="F20" s="162"/>
      <c r="G20" s="162"/>
      <c r="H20" s="162"/>
      <c r="I20" s="162"/>
      <c r="J20" s="162"/>
      <c r="K20" s="162"/>
      <c r="L20" s="162"/>
      <c r="M20" s="162"/>
      <c r="N20" s="162"/>
      <c r="O20" s="162"/>
      <c r="P20" s="162"/>
      <c r="Q20" s="162"/>
      <c r="R20" s="162"/>
      <c r="S20" s="162"/>
      <c r="T20" s="162"/>
      <c r="U20" s="162"/>
      <c r="V20" s="162"/>
      <c r="AE20" s="14"/>
      <c r="AG20" s="10"/>
      <c r="AW20" s="14"/>
      <c r="AY20" s="10"/>
    </row>
    <row r="21" spans="3:51" s="13" customFormat="1" ht="15" customHeight="1" x14ac:dyDescent="0.25">
      <c r="C21" s="162" t="s">
        <v>1493</v>
      </c>
      <c r="D21" s="162"/>
      <c r="E21" s="162"/>
      <c r="F21" s="162"/>
      <c r="G21" s="162"/>
      <c r="H21" s="162"/>
      <c r="I21" s="162"/>
      <c r="J21" s="162"/>
      <c r="K21" s="162"/>
      <c r="L21" s="162"/>
      <c r="M21" s="162"/>
      <c r="N21" s="162"/>
      <c r="O21" s="162"/>
      <c r="P21" s="162"/>
      <c r="Q21" s="162"/>
      <c r="R21" s="162"/>
      <c r="S21" s="162"/>
      <c r="T21" s="162"/>
      <c r="U21" s="162"/>
      <c r="V21" s="162"/>
      <c r="AE21" s="14"/>
      <c r="AG21" s="10"/>
      <c r="AW21" s="14"/>
      <c r="AY21" s="10"/>
    </row>
    <row r="22" spans="3:51" s="13" customFormat="1" ht="15" customHeight="1" x14ac:dyDescent="0.25">
      <c r="C22" s="162" t="s">
        <v>1500</v>
      </c>
      <c r="D22" s="162"/>
      <c r="E22" s="162"/>
      <c r="F22" s="162"/>
      <c r="G22" s="162"/>
      <c r="H22" s="162"/>
      <c r="I22" s="162"/>
      <c r="J22" s="162"/>
      <c r="K22" s="162"/>
      <c r="L22" s="162"/>
      <c r="M22" s="162"/>
      <c r="N22" s="162"/>
      <c r="O22" s="162"/>
      <c r="P22" s="162"/>
      <c r="Q22" s="162"/>
      <c r="R22" s="162"/>
      <c r="S22" s="162"/>
      <c r="T22" s="162"/>
      <c r="U22" s="162"/>
      <c r="V22" s="162"/>
      <c r="AE22" s="14"/>
      <c r="AG22" s="10"/>
      <c r="AW22" s="14"/>
      <c r="AY22" s="10"/>
    </row>
    <row r="23" spans="3:51" s="13" customFormat="1" ht="15" customHeight="1" x14ac:dyDescent="0.25">
      <c r="C23" s="157" t="s">
        <v>1469</v>
      </c>
      <c r="D23" s="157"/>
      <c r="E23" s="157"/>
      <c r="F23" s="157"/>
      <c r="G23" s="157"/>
      <c r="H23" s="1"/>
      <c r="I23" s="1"/>
      <c r="J23" s="1"/>
      <c r="K23" s="1"/>
      <c r="L23" s="1"/>
      <c r="M23" s="1"/>
      <c r="N23" s="1"/>
      <c r="O23" s="1"/>
      <c r="P23" s="1"/>
      <c r="AE23" s="14"/>
      <c r="AG23" s="10"/>
      <c r="AW23" s="14"/>
      <c r="AY23" s="10"/>
    </row>
    <row r="24" spans="3:51" s="13" customFormat="1" ht="12.75" customHeight="1" x14ac:dyDescent="0.25">
      <c r="C24" s="156" t="s">
        <v>1468</v>
      </c>
      <c r="D24" s="156"/>
      <c r="E24" s="156"/>
      <c r="F24" s="156"/>
      <c r="G24" s="156"/>
      <c r="H24" s="156"/>
      <c r="I24" s="156"/>
      <c r="J24" s="156"/>
      <c r="K24" s="156"/>
      <c r="L24" s="156"/>
      <c r="M24" s="156"/>
      <c r="N24" s="156"/>
      <c r="O24" s="156"/>
      <c r="P24" s="156"/>
      <c r="AE24" s="14"/>
      <c r="AG24" s="10"/>
      <c r="AW24" s="14"/>
      <c r="AY24" s="10"/>
    </row>
    <row r="25" spans="3:51" s="13" customFormat="1" ht="12.75" customHeight="1" x14ac:dyDescent="0.25">
      <c r="C25" s="156"/>
      <c r="D25" s="156"/>
      <c r="E25" s="156"/>
      <c r="F25" s="156"/>
      <c r="G25" s="156"/>
      <c r="H25" s="156"/>
      <c r="I25" s="156"/>
      <c r="J25" s="156"/>
      <c r="K25" s="156"/>
      <c r="L25" s="156"/>
      <c r="M25" s="156"/>
      <c r="N25" s="156"/>
      <c r="O25" s="156"/>
      <c r="P25" s="156"/>
      <c r="AE25" s="14"/>
      <c r="AG25" s="10"/>
      <c r="AW25" s="14"/>
      <c r="AY25" s="10"/>
    </row>
    <row r="26" spans="3:51" s="13" customFormat="1" ht="12.75" customHeight="1" x14ac:dyDescent="0.25">
      <c r="C26" s="156"/>
      <c r="D26" s="156"/>
      <c r="E26" s="156"/>
      <c r="F26" s="156"/>
      <c r="G26" s="156"/>
      <c r="H26" s="156"/>
      <c r="I26" s="156"/>
      <c r="J26" s="156"/>
      <c r="K26" s="156"/>
      <c r="L26" s="156"/>
      <c r="M26" s="156"/>
      <c r="N26" s="156"/>
      <c r="O26" s="156"/>
      <c r="P26" s="156"/>
      <c r="AE26" s="14"/>
      <c r="AG26" s="10"/>
      <c r="AW26" s="14"/>
      <c r="AY26" s="10"/>
    </row>
    <row r="27" spans="3:51" s="13" customFormat="1" ht="12.75" customHeight="1" x14ac:dyDescent="0.25">
      <c r="C27" s="156"/>
      <c r="D27" s="156"/>
      <c r="E27" s="156"/>
      <c r="F27" s="156"/>
      <c r="G27" s="156"/>
      <c r="H27" s="156"/>
      <c r="I27" s="156"/>
      <c r="J27" s="156"/>
      <c r="K27" s="156"/>
      <c r="L27" s="156"/>
      <c r="M27" s="156"/>
      <c r="N27" s="156"/>
      <c r="O27" s="156"/>
      <c r="P27" s="156"/>
      <c r="AE27" s="14"/>
      <c r="AG27" s="10"/>
      <c r="AW27" s="14"/>
      <c r="AY27" s="10"/>
    </row>
    <row r="28" spans="3:51" s="13" customFormat="1" ht="12.75" customHeight="1" x14ac:dyDescent="0.25">
      <c r="C28" s="156"/>
      <c r="D28" s="156"/>
      <c r="E28" s="156"/>
      <c r="F28" s="156"/>
      <c r="G28" s="156"/>
      <c r="H28" s="156"/>
      <c r="I28" s="156"/>
      <c r="J28" s="156"/>
      <c r="K28" s="156"/>
      <c r="L28" s="156"/>
      <c r="M28" s="156"/>
      <c r="N28" s="156"/>
      <c r="O28" s="156"/>
      <c r="P28" s="156"/>
      <c r="AE28" s="14"/>
      <c r="AG28" s="10"/>
      <c r="AW28" s="14"/>
      <c r="AY28" s="10"/>
    </row>
    <row r="29" spans="3:51" s="13" customFormat="1" ht="12.75" customHeight="1" x14ac:dyDescent="0.25">
      <c r="C29" s="156"/>
      <c r="D29" s="156"/>
      <c r="E29" s="156"/>
      <c r="F29" s="156"/>
      <c r="G29" s="156"/>
      <c r="H29" s="156"/>
      <c r="I29" s="156"/>
      <c r="J29" s="156"/>
      <c r="K29" s="156"/>
      <c r="L29" s="156"/>
      <c r="M29" s="156"/>
      <c r="N29" s="156"/>
      <c r="O29" s="156"/>
      <c r="P29" s="156"/>
      <c r="AE29" s="14"/>
      <c r="AG29" s="10"/>
      <c r="AW29" s="14"/>
      <c r="AY29" s="10"/>
    </row>
    <row r="30" spans="3:51" s="13" customFormat="1" ht="12.75" customHeight="1" x14ac:dyDescent="0.25">
      <c r="C30" s="156"/>
      <c r="D30" s="156"/>
      <c r="E30" s="156"/>
      <c r="F30" s="156"/>
      <c r="G30" s="156"/>
      <c r="H30" s="156"/>
      <c r="I30" s="156"/>
      <c r="J30" s="156"/>
      <c r="K30" s="156"/>
      <c r="L30" s="156"/>
      <c r="M30" s="156"/>
      <c r="N30" s="156"/>
      <c r="O30" s="156"/>
      <c r="P30" s="156"/>
      <c r="AE30" s="14"/>
      <c r="AG30" s="10"/>
      <c r="AW30" s="14"/>
      <c r="AY30" s="10"/>
    </row>
    <row r="31" spans="3:51" s="13" customFormat="1" ht="12.75" customHeight="1" x14ac:dyDescent="0.25">
      <c r="C31" s="156"/>
      <c r="D31" s="156"/>
      <c r="E31" s="156"/>
      <c r="F31" s="156"/>
      <c r="G31" s="156"/>
      <c r="H31" s="156"/>
      <c r="I31" s="156"/>
      <c r="J31" s="156"/>
      <c r="K31" s="156"/>
      <c r="L31" s="156"/>
      <c r="M31" s="156"/>
      <c r="N31" s="156"/>
      <c r="O31" s="156"/>
      <c r="P31" s="156"/>
      <c r="AE31" s="14"/>
      <c r="AG31" s="10"/>
      <c r="AW31" s="14"/>
      <c r="AY31" s="10"/>
    </row>
    <row r="32" spans="3:51" s="13" customFormat="1" ht="12.75" customHeight="1" x14ac:dyDescent="0.25">
      <c r="C32" s="156"/>
      <c r="D32" s="156"/>
      <c r="E32" s="156"/>
      <c r="F32" s="156"/>
      <c r="G32" s="156"/>
      <c r="H32" s="156"/>
      <c r="I32" s="156"/>
      <c r="J32" s="156"/>
      <c r="K32" s="156"/>
      <c r="L32" s="156"/>
      <c r="M32" s="156"/>
      <c r="N32" s="156"/>
      <c r="O32" s="156"/>
      <c r="P32" s="156"/>
      <c r="AE32" s="14"/>
      <c r="AG32" s="10"/>
      <c r="AW32" s="14"/>
      <c r="AY32" s="10"/>
    </row>
    <row r="33" spans="4:51" s="13" customFormat="1" x14ac:dyDescent="0.25">
      <c r="D33" s="14"/>
      <c r="F33" s="10"/>
      <c r="AE33" s="14"/>
      <c r="AG33" s="10"/>
      <c r="AW33" s="14"/>
      <c r="AY33" s="10"/>
    </row>
    <row r="34" spans="4:51" s="13" customFormat="1" x14ac:dyDescent="0.25">
      <c r="D34" s="14"/>
      <c r="F34" s="10"/>
      <c r="AE34" s="14"/>
      <c r="AG34" s="10"/>
      <c r="AW34" s="14"/>
      <c r="AY34" s="10"/>
    </row>
    <row r="35" spans="4:51" s="13" customFormat="1" x14ac:dyDescent="0.25">
      <c r="D35" s="14"/>
      <c r="F35" s="10"/>
      <c r="AE35" s="14"/>
      <c r="AG35" s="10"/>
      <c r="AW35" s="14"/>
      <c r="AY35" s="10"/>
    </row>
    <row r="36" spans="4:51" s="13" customFormat="1" x14ac:dyDescent="0.25">
      <c r="D36" s="14"/>
      <c r="F36" s="10"/>
      <c r="AE36" s="14"/>
      <c r="AG36" s="10"/>
      <c r="AW36" s="14"/>
      <c r="AY36" s="10"/>
    </row>
    <row r="37" spans="4:51" s="13" customFormat="1" x14ac:dyDescent="0.25">
      <c r="D37" s="14"/>
      <c r="F37" s="10"/>
      <c r="AE37" s="14"/>
      <c r="AG37" s="10"/>
      <c r="AW37" s="14"/>
      <c r="AY37" s="10"/>
    </row>
    <row r="38" spans="4:51" s="13" customFormat="1" x14ac:dyDescent="0.25">
      <c r="D38" s="14"/>
      <c r="F38" s="10"/>
      <c r="AE38" s="14"/>
      <c r="AG38" s="10"/>
      <c r="AW38" s="14"/>
      <c r="AY38" s="10"/>
    </row>
    <row r="39" spans="4:51" s="13" customFormat="1" x14ac:dyDescent="0.25">
      <c r="D39" s="14"/>
      <c r="F39" s="10"/>
      <c r="AE39" s="14"/>
      <c r="AG39" s="10"/>
      <c r="AW39" s="14"/>
      <c r="AY39" s="10"/>
    </row>
    <row r="40" spans="4:51" s="13" customFormat="1" x14ac:dyDescent="0.25">
      <c r="D40" s="14"/>
      <c r="F40" s="10"/>
      <c r="AE40" s="14"/>
      <c r="AG40" s="10"/>
      <c r="AW40" s="14"/>
      <c r="AY40" s="10"/>
    </row>
    <row r="41" spans="4:51" s="13" customFormat="1" x14ac:dyDescent="0.25">
      <c r="D41" s="14"/>
      <c r="F41" s="10"/>
      <c r="AE41" s="14"/>
      <c r="AG41" s="10"/>
      <c r="AW41" s="14"/>
      <c r="AY41" s="10"/>
    </row>
    <row r="42" spans="4:51" s="13" customFormat="1" x14ac:dyDescent="0.25">
      <c r="D42" s="14"/>
      <c r="F42" s="10"/>
      <c r="AE42" s="14"/>
      <c r="AG42" s="10"/>
      <c r="AW42" s="14"/>
      <c r="AY42" s="10"/>
    </row>
    <row r="43" spans="4:51" s="13" customFormat="1" x14ac:dyDescent="0.25">
      <c r="D43" s="14"/>
      <c r="F43" s="10"/>
      <c r="AE43" s="14"/>
      <c r="AG43" s="10"/>
      <c r="AW43" s="14"/>
      <c r="AY43" s="10"/>
    </row>
    <row r="44" spans="4:51" s="13" customFormat="1" x14ac:dyDescent="0.25">
      <c r="D44" s="14"/>
      <c r="F44" s="10"/>
      <c r="AE44" s="14"/>
      <c r="AG44" s="10"/>
      <c r="AW44" s="14"/>
      <c r="AY44" s="10"/>
    </row>
    <row r="45" spans="4:51" s="13" customFormat="1" x14ac:dyDescent="0.25">
      <c r="D45" s="14"/>
      <c r="F45" s="10"/>
      <c r="AE45" s="14"/>
      <c r="AG45" s="10"/>
      <c r="AW45" s="14"/>
      <c r="AY45" s="10"/>
    </row>
    <row r="46" spans="4:51" s="13" customFormat="1" x14ac:dyDescent="0.25">
      <c r="D46" s="14"/>
      <c r="F46" s="10"/>
      <c r="AE46" s="14"/>
      <c r="AG46" s="10"/>
      <c r="AW46" s="14"/>
      <c r="AY46" s="10"/>
    </row>
    <row r="47" spans="4:51" s="13" customFormat="1" x14ac:dyDescent="0.25">
      <c r="D47" s="14"/>
      <c r="F47" s="10"/>
      <c r="AE47" s="14"/>
      <c r="AG47" s="10"/>
      <c r="AW47" s="14"/>
      <c r="AY47" s="10"/>
    </row>
    <row r="48" spans="4:51" s="13" customFormat="1" x14ac:dyDescent="0.25">
      <c r="D48" s="14"/>
      <c r="F48" s="10"/>
      <c r="AE48" s="14"/>
      <c r="AG48" s="10"/>
      <c r="AW48" s="14"/>
      <c r="AY48" s="10"/>
    </row>
  </sheetData>
  <sheetProtection algorithmName="SHA-512" hashValue="xuLwH/oo/gEBXP5yVJxj3DWkfYC9v85vWTmGRS7cxfYfLvu30m7XtW13x5JyYrQkyzbkLb1gh1ceRqDz3AkILg==" saltValue="N791P+yksToAnYdZ+UOo/w==" spinCount="100000" sheet="1" objects="1" scenarios="1"/>
  <protectedRanges>
    <protectedRange sqref="C8:G18 I8:I18 K8:K18 M8:M18 O8:R18 T8:T18 V8:V18" name="Oblast1"/>
  </protectedRanges>
  <mergeCells count="25">
    <mergeCell ref="C2:V2"/>
    <mergeCell ref="C3:V3"/>
    <mergeCell ref="C4:V4"/>
    <mergeCell ref="C7:G7"/>
    <mergeCell ref="C19:V19"/>
    <mergeCell ref="C18:G18"/>
    <mergeCell ref="C13:G13"/>
    <mergeCell ref="C14:G14"/>
    <mergeCell ref="C15:G15"/>
    <mergeCell ref="C24:P32"/>
    <mergeCell ref="C23:G23"/>
    <mergeCell ref="C6:V6"/>
    <mergeCell ref="C9:G9"/>
    <mergeCell ref="C10:G10"/>
    <mergeCell ref="C11:G11"/>
    <mergeCell ref="C8:G8"/>
    <mergeCell ref="S7:V7"/>
    <mergeCell ref="L7:O7"/>
    <mergeCell ref="H7:K7"/>
    <mergeCell ref="C16:G16"/>
    <mergeCell ref="C17:G17"/>
    <mergeCell ref="C12:G12"/>
    <mergeCell ref="C20:V20"/>
    <mergeCell ref="C22:V22"/>
    <mergeCell ref="C21:V21"/>
  </mergeCells>
  <pageMargins left="0.7" right="0.7" top="0.78740157499999996" bottom="0.78740157499999996" header="0.3" footer="0.3"/>
  <pageSetup paperSize="9"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roky!$A$1:$A$3</xm:f>
          </x14:formula1>
          <xm:sqref>O8:O18 K8:K18 V8:V18</xm:sqref>
        </x14:dataValidation>
        <x14:dataValidation type="list" allowBlank="1" showInputMessage="1" showErrorMessage="1" xr:uid="{00000000-0002-0000-0200-000002000000}">
          <x14:formula1>
            <xm:f>List4!$A$2:$A$9</xm:f>
          </x14:formula1>
          <xm:sqref>Q9:Q18</xm:sqref>
        </x14:dataValidation>
        <x14:dataValidation type="list" allowBlank="1" showInputMessage="1" showErrorMessage="1" xr:uid="{B2F1866B-CC16-44F4-920D-CF08B8DF8878}">
          <x14:formula1>
            <xm:f>roky!$A$17:$A$24</xm:f>
          </x14:formula1>
          <xm:sqref>Q8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2"/>
  <sheetViews>
    <sheetView zoomScaleNormal="100" workbookViewId="0">
      <selection activeCell="N15" sqref="N15"/>
    </sheetView>
  </sheetViews>
  <sheetFormatPr defaultColWidth="9.140625" defaultRowHeight="12.75" x14ac:dyDescent="0.25"/>
  <cols>
    <col min="1" max="2" width="2.7109375" style="1" customWidth="1"/>
    <col min="3" max="3" width="7.7109375" style="2" customWidth="1"/>
    <col min="4" max="4" width="47.140625" style="3" customWidth="1"/>
    <col min="5" max="5" width="5.7109375" style="16" customWidth="1"/>
    <col min="6" max="8" width="15.7109375" style="2" customWidth="1"/>
    <col min="9" max="10" width="2.7109375" style="1" customWidth="1"/>
    <col min="11" max="16384" width="9.140625" style="1"/>
  </cols>
  <sheetData>
    <row r="1" spans="1:20" x14ac:dyDescent="0.25">
      <c r="A1" s="23"/>
      <c r="B1" s="24"/>
      <c r="C1" s="25"/>
      <c r="D1" s="26"/>
      <c r="E1" s="27"/>
      <c r="F1" s="25"/>
      <c r="G1" s="25"/>
      <c r="H1" s="25"/>
      <c r="I1" s="24"/>
      <c r="J1" s="28"/>
    </row>
    <row r="2" spans="1:20" ht="26.25" x14ac:dyDescent="0.4">
      <c r="A2" s="29"/>
      <c r="B2" s="146" t="s">
        <v>0</v>
      </c>
      <c r="C2" s="146"/>
      <c r="D2" s="146"/>
      <c r="E2" s="146"/>
      <c r="F2" s="146"/>
      <c r="G2" s="146"/>
      <c r="H2" s="146"/>
      <c r="I2" s="146"/>
      <c r="J2" s="30"/>
    </row>
    <row r="3" spans="1:20" ht="18.75" x14ac:dyDescent="0.25">
      <c r="A3" s="29"/>
      <c r="B3" s="147" t="s">
        <v>1</v>
      </c>
      <c r="C3" s="147"/>
      <c r="D3" s="147"/>
      <c r="E3" s="147"/>
      <c r="F3" s="147"/>
      <c r="G3" s="147"/>
      <c r="H3" s="147"/>
      <c r="I3" s="147"/>
      <c r="J3" s="30"/>
    </row>
    <row r="4" spans="1:20" ht="18.75" x14ac:dyDescent="0.25">
      <c r="A4" s="29"/>
      <c r="B4" s="147" t="s">
        <v>1425</v>
      </c>
      <c r="C4" s="147"/>
      <c r="D4" s="147"/>
      <c r="E4" s="147"/>
      <c r="F4" s="147"/>
      <c r="G4" s="147"/>
      <c r="H4" s="147"/>
      <c r="I4" s="147"/>
      <c r="J4" s="30"/>
    </row>
    <row r="5" spans="1:20" x14ac:dyDescent="0.25">
      <c r="A5" s="29"/>
      <c r="J5" s="30"/>
    </row>
    <row r="6" spans="1:20" s="4" customFormat="1" ht="19.5" x14ac:dyDescent="0.2">
      <c r="A6" s="31"/>
      <c r="B6" s="171" t="s">
        <v>88</v>
      </c>
      <c r="C6" s="171"/>
      <c r="D6" s="171"/>
      <c r="E6" s="171"/>
      <c r="F6" s="171"/>
      <c r="G6" s="171"/>
      <c r="H6" s="171"/>
      <c r="I6" s="171"/>
      <c r="J6" s="32"/>
    </row>
    <row r="7" spans="1:20" ht="8.25" customHeight="1" x14ac:dyDescent="0.2">
      <c r="A7" s="29"/>
      <c r="B7" s="46"/>
      <c r="C7" s="47"/>
      <c r="D7" s="48"/>
      <c r="E7" s="49"/>
      <c r="F7" s="47"/>
      <c r="G7" s="47"/>
      <c r="H7" s="47"/>
      <c r="I7" s="50"/>
      <c r="J7" s="30"/>
      <c r="K7" s="4"/>
      <c r="L7" s="4"/>
      <c r="M7" s="4"/>
      <c r="N7" s="4"/>
      <c r="O7" s="4"/>
      <c r="P7" s="4"/>
      <c r="Q7" s="4"/>
      <c r="R7" s="4"/>
      <c r="S7" s="4"/>
      <c r="T7" s="4"/>
    </row>
    <row r="8" spans="1:20" s="4" customFormat="1" ht="34.5" customHeight="1" x14ac:dyDescent="0.4">
      <c r="A8" s="31"/>
      <c r="B8" s="51"/>
      <c r="C8" s="172" t="s">
        <v>1424</v>
      </c>
      <c r="D8" s="172"/>
      <c r="E8" s="172"/>
      <c r="F8" s="172"/>
      <c r="G8" s="172"/>
      <c r="H8" s="172"/>
      <c r="I8" s="52"/>
      <c r="J8" s="32"/>
      <c r="N8" s="71"/>
    </row>
    <row r="9" spans="1:20" s="4" customFormat="1" x14ac:dyDescent="0.2">
      <c r="A9" s="31"/>
      <c r="B9" s="51"/>
      <c r="C9" s="53"/>
      <c r="D9" s="54"/>
      <c r="E9" s="55"/>
      <c r="F9" s="56"/>
      <c r="G9" s="56"/>
      <c r="H9" s="56"/>
      <c r="I9" s="52"/>
      <c r="J9" s="32"/>
    </row>
    <row r="10" spans="1:20" s="6" customFormat="1" x14ac:dyDescent="0.2">
      <c r="A10" s="33"/>
      <c r="B10" s="57"/>
      <c r="C10" s="53"/>
      <c r="D10" s="54"/>
      <c r="E10" s="58"/>
      <c r="F10" s="58">
        <v>2026</v>
      </c>
      <c r="G10" s="58">
        <v>2027</v>
      </c>
      <c r="H10" s="58" t="s">
        <v>89</v>
      </c>
      <c r="I10" s="59"/>
      <c r="J10" s="34"/>
      <c r="K10" s="4"/>
    </row>
    <row r="11" spans="1:20" s="4" customFormat="1" x14ac:dyDescent="0.2">
      <c r="A11" s="31"/>
      <c r="B11" s="51"/>
      <c r="C11" s="60" t="s">
        <v>90</v>
      </c>
      <c r="D11" s="54" t="s">
        <v>91</v>
      </c>
      <c r="E11" s="55" t="s">
        <v>92</v>
      </c>
      <c r="F11" s="138"/>
      <c r="G11" s="138"/>
      <c r="H11" s="138">
        <f>SUM(F11:G11)</f>
        <v>0</v>
      </c>
      <c r="I11" s="65"/>
      <c r="J11" s="32"/>
    </row>
    <row r="12" spans="1:20" s="4" customFormat="1" ht="25.5" x14ac:dyDescent="0.2">
      <c r="A12" s="31"/>
      <c r="B12" s="51"/>
      <c r="C12" s="60" t="s">
        <v>93</v>
      </c>
      <c r="D12" s="54" t="s">
        <v>1441</v>
      </c>
      <c r="E12" s="55" t="s">
        <v>92</v>
      </c>
      <c r="F12" s="138"/>
      <c r="G12" s="138"/>
      <c r="H12" s="138">
        <f>SUM(F12:G12)</f>
        <v>0</v>
      </c>
      <c r="I12" s="65"/>
      <c r="J12" s="32"/>
    </row>
    <row r="13" spans="1:20" s="4" customFormat="1" x14ac:dyDescent="0.2">
      <c r="A13" s="31"/>
      <c r="B13" s="51"/>
      <c r="C13" s="60" t="s">
        <v>94</v>
      </c>
      <c r="D13" s="54" t="s">
        <v>95</v>
      </c>
      <c r="E13" s="55" t="s">
        <v>92</v>
      </c>
      <c r="F13" s="138"/>
      <c r="G13" s="138"/>
      <c r="H13" s="138">
        <f>SUM(F13:G13)</f>
        <v>0</v>
      </c>
      <c r="I13" s="65"/>
      <c r="J13" s="32"/>
    </row>
    <row r="14" spans="1:20" s="4" customFormat="1" x14ac:dyDescent="0.2">
      <c r="A14" s="31"/>
      <c r="B14" s="51"/>
      <c r="C14" s="60" t="s">
        <v>96</v>
      </c>
      <c r="D14" s="54" t="s">
        <v>1426</v>
      </c>
      <c r="E14" s="55" t="s">
        <v>92</v>
      </c>
      <c r="F14" s="138"/>
      <c r="G14" s="138"/>
      <c r="H14" s="138">
        <f>SUM(F14:G14)</f>
        <v>0</v>
      </c>
      <c r="I14" s="65"/>
      <c r="J14" s="32"/>
    </row>
    <row r="15" spans="1:20" s="4" customFormat="1" x14ac:dyDescent="0.2">
      <c r="A15" s="31"/>
      <c r="B15" s="51"/>
      <c r="C15" s="60"/>
      <c r="D15" s="131" t="s">
        <v>1430</v>
      </c>
      <c r="E15" s="55"/>
      <c r="F15" s="138" t="str">
        <f>IF(F14=0,"zadejte náklady",IF(F14/(F13+F11)&gt;0.25,"nedovolená míra",(F14/(F13+F11))))</f>
        <v>zadejte náklady</v>
      </c>
      <c r="G15" s="138" t="str">
        <f>IF(G14=0,"zadejte náklady",IF(G14/(G13+G11)&gt;0.25,"nedovolená míra",(G14/(G13+G11))))</f>
        <v>zadejte náklady</v>
      </c>
      <c r="H15" s="138" t="str">
        <f>IF(H14=0,"zadejte náklady",IF(H14/(H13+H11)&gt;0.25,"nedovolená míra",(H14/(H13+H11))))</f>
        <v>zadejte náklady</v>
      </c>
      <c r="I15" s="65"/>
      <c r="J15" s="32"/>
    </row>
    <row r="16" spans="1:20" s="4" customFormat="1" x14ac:dyDescent="0.2">
      <c r="A16" s="31"/>
      <c r="B16" s="51"/>
      <c r="C16" s="60" t="s">
        <v>97</v>
      </c>
      <c r="D16" s="54" t="s">
        <v>98</v>
      </c>
      <c r="E16" s="55" t="s">
        <v>92</v>
      </c>
      <c r="F16" s="138">
        <f>SUM(F11:F14)</f>
        <v>0</v>
      </c>
      <c r="G16" s="138">
        <f>SUM(G11:G14)</f>
        <v>0</v>
      </c>
      <c r="H16" s="138">
        <f>SUM(F16:G16)</f>
        <v>0</v>
      </c>
      <c r="I16" s="65"/>
      <c r="J16" s="32"/>
    </row>
    <row r="17" spans="1:10" s="4" customFormat="1" x14ac:dyDescent="0.2">
      <c r="A17" s="31"/>
      <c r="B17" s="51"/>
      <c r="C17" s="53"/>
      <c r="D17" s="54"/>
      <c r="E17" s="55"/>
      <c r="F17" s="56"/>
      <c r="G17" s="56"/>
      <c r="H17" s="56"/>
      <c r="I17" s="52"/>
      <c r="J17" s="32"/>
    </row>
    <row r="18" spans="1:10" s="4" customFormat="1" x14ac:dyDescent="0.2">
      <c r="A18" s="31"/>
      <c r="B18" s="51"/>
      <c r="C18" s="60" t="s">
        <v>99</v>
      </c>
      <c r="D18" s="54" t="s">
        <v>100</v>
      </c>
      <c r="E18" s="55" t="s">
        <v>92</v>
      </c>
      <c r="F18" s="138">
        <f>F16*0.06</f>
        <v>0</v>
      </c>
      <c r="G18" s="138">
        <f>G16*0.06</f>
        <v>0</v>
      </c>
      <c r="H18" s="139">
        <f>SUM(F18:G18)</f>
        <v>0</v>
      </c>
      <c r="I18" s="65"/>
      <c r="J18" s="32"/>
    </row>
    <row r="19" spans="1:10" s="4" customFormat="1" x14ac:dyDescent="0.2">
      <c r="A19" s="31"/>
      <c r="B19" s="51"/>
      <c r="C19" s="60" t="s">
        <v>101</v>
      </c>
      <c r="D19" s="54" t="s">
        <v>89</v>
      </c>
      <c r="E19" s="55" t="s">
        <v>92</v>
      </c>
      <c r="F19" s="139">
        <f>SUM(F16:F18)</f>
        <v>0</v>
      </c>
      <c r="G19" s="139">
        <f t="shared" ref="G19" si="0">SUM(G16:G18)</f>
        <v>0</v>
      </c>
      <c r="H19" s="139">
        <f>SUM(F19:G19)</f>
        <v>0</v>
      </c>
      <c r="I19" s="65"/>
      <c r="J19" s="32"/>
    </row>
    <row r="20" spans="1:10" x14ac:dyDescent="0.25">
      <c r="A20" s="29"/>
      <c r="B20" s="46"/>
      <c r="C20" s="47"/>
      <c r="D20" s="48"/>
      <c r="E20" s="49"/>
      <c r="F20" s="47"/>
      <c r="G20" s="47"/>
      <c r="H20" s="47"/>
      <c r="I20" s="50"/>
      <c r="J20" s="30"/>
    </row>
    <row r="21" spans="1:10" s="4" customFormat="1" ht="25.5" x14ac:dyDescent="0.2">
      <c r="A21" s="31"/>
      <c r="B21" s="51"/>
      <c r="C21" s="61" t="s">
        <v>102</v>
      </c>
      <c r="D21" s="54" t="s">
        <v>1431</v>
      </c>
      <c r="E21" s="55" t="s">
        <v>92</v>
      </c>
      <c r="F21" s="41">
        <f>F19*0.8</f>
        <v>0</v>
      </c>
      <c r="G21" s="41">
        <f>G19*0.8</f>
        <v>0</v>
      </c>
      <c r="H21" s="42">
        <f>SUM(F21:G21)</f>
        <v>0</v>
      </c>
      <c r="I21" s="65"/>
      <c r="J21" s="32"/>
    </row>
    <row r="22" spans="1:10" s="4" customFormat="1" ht="25.5" x14ac:dyDescent="0.2">
      <c r="A22" s="31"/>
      <c r="B22" s="51"/>
      <c r="C22" s="60" t="s">
        <v>103</v>
      </c>
      <c r="D22" s="54" t="s">
        <v>1483</v>
      </c>
      <c r="E22" s="55" t="s">
        <v>104</v>
      </c>
      <c r="F22" s="43" t="str">
        <f>IF(F19=0,"zadejte náklady",IF(F21/F19&gt;0.8,"nedovolená míra",F21/F19))</f>
        <v>zadejte náklady</v>
      </c>
      <c r="G22" s="43" t="str">
        <f>IF(G19=0,"zadejte náklady",IF(G21/G19&gt;0.8,"nedovolená míra",G21/G19))</f>
        <v>zadejte náklady</v>
      </c>
      <c r="H22" s="44">
        <f>IF(H19=0,0,IF(H21/H19&gt;0.8,"nedovolená míra",H21/H19))</f>
        <v>0</v>
      </c>
      <c r="I22" s="65"/>
      <c r="J22" s="32"/>
    </row>
    <row r="23" spans="1:10" s="4" customFormat="1" x14ac:dyDescent="0.2">
      <c r="A23" s="31"/>
      <c r="B23" s="51"/>
      <c r="C23" s="60"/>
      <c r="D23" s="131" t="s">
        <v>1482</v>
      </c>
      <c r="E23" s="55"/>
      <c r="F23" s="43"/>
      <c r="G23" s="43" t="str">
        <f>IF(G21=0,"zadejte náklady",IF(G21/F21&gt;0.75,"nedovolená míra",G21/F21))</f>
        <v>zadejte náklady</v>
      </c>
      <c r="H23" s="44"/>
      <c r="I23" s="65"/>
      <c r="J23" s="32"/>
    </row>
    <row r="24" spans="1:10" s="4" customFormat="1" x14ac:dyDescent="0.2">
      <c r="A24" s="31"/>
      <c r="B24" s="51"/>
      <c r="C24" s="60"/>
      <c r="D24" s="72"/>
      <c r="E24" s="55"/>
      <c r="F24" s="43"/>
      <c r="G24" s="43"/>
      <c r="H24" s="43"/>
      <c r="I24" s="65"/>
      <c r="J24" s="32"/>
    </row>
    <row r="25" spans="1:10" s="4" customFormat="1" x14ac:dyDescent="0.2">
      <c r="A25" s="31"/>
      <c r="B25" s="51"/>
      <c r="C25" s="60" t="s">
        <v>105</v>
      </c>
      <c r="D25" s="54" t="s">
        <v>106</v>
      </c>
      <c r="E25" s="55"/>
      <c r="F25" s="55"/>
      <c r="G25" s="55"/>
      <c r="H25" s="64"/>
      <c r="I25" s="65"/>
      <c r="J25" s="32"/>
    </row>
    <row r="26" spans="1:10" s="4" customFormat="1" x14ac:dyDescent="0.2">
      <c r="A26" s="31"/>
      <c r="B26" s="51"/>
      <c r="C26" s="60"/>
      <c r="D26" s="45" t="s">
        <v>10</v>
      </c>
      <c r="E26" s="124" t="str">
        <f>IF(D26="Zadejte text.","vyplňte pole","")</f>
        <v>vyplňte pole</v>
      </c>
      <c r="F26" s="55"/>
      <c r="G26" s="66"/>
      <c r="H26" s="64"/>
      <c r="I26" s="65"/>
      <c r="J26" s="32"/>
    </row>
    <row r="27" spans="1:10" x14ac:dyDescent="0.25">
      <c r="A27" s="29"/>
      <c r="B27" s="62"/>
      <c r="C27" s="63"/>
      <c r="D27" s="69"/>
      <c r="E27" s="67"/>
      <c r="F27" s="63"/>
      <c r="G27" s="63"/>
      <c r="H27" s="63"/>
      <c r="I27" s="68"/>
      <c r="J27" s="30"/>
    </row>
    <row r="28" spans="1:10" x14ac:dyDescent="0.25">
      <c r="A28" s="35"/>
      <c r="B28" s="37"/>
      <c r="C28" s="36"/>
      <c r="D28" s="39"/>
      <c r="E28" s="40"/>
      <c r="F28" s="36"/>
      <c r="G28" s="36"/>
      <c r="H28" s="36"/>
      <c r="I28" s="37"/>
      <c r="J28" s="38"/>
    </row>
    <row r="29" spans="1:10" x14ac:dyDescent="0.25">
      <c r="D29" s="17"/>
      <c r="E29" s="18"/>
    </row>
    <row r="30" spans="1:10" x14ac:dyDescent="0.25">
      <c r="C30" s="3"/>
      <c r="D30" s="19" t="s">
        <v>107</v>
      </c>
      <c r="E30" s="1"/>
      <c r="F30" s="70" t="str">
        <f>IF(F18&gt;0.06*F16,"NÁKLADY ŘÍZENÍ PROJEKTU překročily max. 6% z CELKOVÝCH NÁKLADŮ DÍLČÍHO PROJEKTU.","ok")</f>
        <v>ok</v>
      </c>
      <c r="G30" s="70" t="str">
        <f t="shared" ref="G30:H30" si="1">IF(G18&gt;0.06*G16,"NÁKLADY ŘÍZENÍ PROJEKTU překročily max. 6% z CELKOVÝCH NÁKLADŮ DÍLČÍHO PROJEKTU.","ok")</f>
        <v>ok</v>
      </c>
      <c r="H30" s="70" t="str">
        <f t="shared" si="1"/>
        <v>ok</v>
      </c>
    </row>
    <row r="31" spans="1:10" ht="27" customHeight="1" x14ac:dyDescent="0.25">
      <c r="D31" s="162" t="s">
        <v>1466</v>
      </c>
      <c r="E31" s="162"/>
      <c r="F31" s="162"/>
      <c r="G31" s="162"/>
      <c r="H31" s="162"/>
      <c r="I31" s="162"/>
      <c r="J31" s="162"/>
    </row>
    <row r="32" spans="1:10" ht="26.25" customHeight="1" x14ac:dyDescent="0.25">
      <c r="D32" s="162" t="s">
        <v>1494</v>
      </c>
      <c r="E32" s="162"/>
      <c r="F32" s="162"/>
      <c r="G32" s="162"/>
      <c r="H32" s="162"/>
      <c r="I32" s="162"/>
      <c r="J32" s="162"/>
    </row>
  </sheetData>
  <sheetProtection algorithmName="SHA-512" hashValue="ti5cNtU2JpWqP9Oi58E0pZjGmhSaF9gnEU782igS4g62h+BtsrFxky4/toyJ0IcMICPpqsMB5Hs6iKhkY4ZREQ==" saltValue="Lsxx2lyvZ0A4hvyx0Pg6tw==" spinCount="100000" sheet="1" objects="1" scenarios="1"/>
  <protectedRanges>
    <protectedRange algorithmName="SHA-512" hashValue="/sA5PkaiqazO/Xu/5GCxHM3zTgS2j77nRkoZSxDxZ3PO2H9b+h7OK5WwC4kSyImNSzN+IOWPpLz0hgQQtLaqWA==" saltValue="nmCkK/78/0yOucoqHmopiA==" spinCount="100000" sqref="D26 F21:G21 F11:G14" name="Oblast1"/>
  </protectedRanges>
  <mergeCells count="7">
    <mergeCell ref="D32:J32"/>
    <mergeCell ref="D31:J31"/>
    <mergeCell ref="B2:I2"/>
    <mergeCell ref="B3:I3"/>
    <mergeCell ref="B4:I4"/>
    <mergeCell ref="B6:I6"/>
    <mergeCell ref="C8:H8"/>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13"/>
  <sheetViews>
    <sheetView workbookViewId="0">
      <selection activeCell="F11" sqref="F11"/>
    </sheetView>
  </sheetViews>
  <sheetFormatPr defaultRowHeight="15" x14ac:dyDescent="0.25"/>
  <sheetData>
    <row r="2" spans="1:1" x14ac:dyDescent="0.25">
      <c r="A2">
        <v>1</v>
      </c>
    </row>
    <row r="3" spans="1:1" x14ac:dyDescent="0.25">
      <c r="A3">
        <v>2</v>
      </c>
    </row>
    <row r="4" spans="1:1" x14ac:dyDescent="0.25">
      <c r="A4">
        <v>3</v>
      </c>
    </row>
    <row r="5" spans="1:1" x14ac:dyDescent="0.25">
      <c r="A5">
        <v>4</v>
      </c>
    </row>
    <row r="6" spans="1:1" x14ac:dyDescent="0.25">
      <c r="A6">
        <v>5</v>
      </c>
    </row>
    <row r="7" spans="1:1" x14ac:dyDescent="0.25">
      <c r="A7">
        <v>6</v>
      </c>
    </row>
    <row r="8" spans="1:1" x14ac:dyDescent="0.25">
      <c r="A8">
        <v>7</v>
      </c>
    </row>
    <row r="9" spans="1:1" x14ac:dyDescent="0.25">
      <c r="A9">
        <v>8</v>
      </c>
    </row>
    <row r="10" spans="1:1" x14ac:dyDescent="0.25">
      <c r="A10">
        <v>9</v>
      </c>
    </row>
    <row r="11" spans="1:1" x14ac:dyDescent="0.25">
      <c r="A11">
        <v>10</v>
      </c>
    </row>
    <row r="12" spans="1:1" x14ac:dyDescent="0.25">
      <c r="A12">
        <v>11</v>
      </c>
    </row>
    <row r="13" spans="1:1" x14ac:dyDescent="0.25">
      <c r="A13">
        <v>12</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14"/>
  <sheetViews>
    <sheetView workbookViewId="0">
      <selection activeCell="A18" sqref="A18"/>
    </sheetView>
  </sheetViews>
  <sheetFormatPr defaultRowHeight="15" x14ac:dyDescent="0.25"/>
  <cols>
    <col min="1" max="1" width="55.42578125" customWidth="1"/>
  </cols>
  <sheetData>
    <row r="2" spans="1:1" x14ac:dyDescent="0.25">
      <c r="A2" t="s">
        <v>24</v>
      </c>
    </row>
    <row r="3" spans="1:1" x14ac:dyDescent="0.25">
      <c r="A3" t="s">
        <v>1413</v>
      </c>
    </row>
    <row r="4" spans="1:1" x14ac:dyDescent="0.25">
      <c r="A4" t="s">
        <v>1414</v>
      </c>
    </row>
    <row r="5" spans="1:1" x14ac:dyDescent="0.25">
      <c r="A5" t="s">
        <v>1415</v>
      </c>
    </row>
    <row r="6" spans="1:1" x14ac:dyDescent="0.25">
      <c r="A6" t="s">
        <v>1416</v>
      </c>
    </row>
    <row r="7" spans="1:1" x14ac:dyDescent="0.25">
      <c r="A7" t="s">
        <v>1417</v>
      </c>
    </row>
    <row r="8" spans="1:1" x14ac:dyDescent="0.25">
      <c r="A8" t="s">
        <v>1418</v>
      </c>
    </row>
    <row r="9" spans="1:1" x14ac:dyDescent="0.25">
      <c r="A9" t="s">
        <v>87</v>
      </c>
    </row>
    <row r="13" spans="1:1" x14ac:dyDescent="0.25">
      <c r="A13" t="s">
        <v>86</v>
      </c>
    </row>
    <row r="14" spans="1:1" x14ac:dyDescent="0.25">
      <c r="A14" t="s">
        <v>1419</v>
      </c>
    </row>
  </sheetData>
  <protectedRanges>
    <protectedRange algorithmName="SHA-512" hashValue="723yG84J3vMkz4L+5z0y4Ej8Yt//2ua3FSLalSIDNRxFpNZGTNLGcIgyvrFJA1OXn36nRKGbNLh33gAeY6x1eA==" saltValue="qp5p294WLb3IBjlwTqsRuQ==" spinCount="100000" sqref="A13" name="Oblast1"/>
    <protectedRange algorithmName="SHA-512" hashValue="723yG84J3vMkz4L+5z0y4Ej8Yt//2ua3FSLalSIDNRxFpNZGTNLGcIgyvrFJA1OXn36nRKGbNLh33gAeY6x1eA==" saltValue="qp5p294WLb3IBjlwTqsRuQ==" spinCount="100000" sqref="A14" name="Oblast1_1"/>
  </protectedRanges>
  <dataValidations count="2">
    <dataValidation type="list" allowBlank="1" showInputMessage="1" showErrorMessage="1" sqref="A2:A9" xr:uid="{00000000-0002-0000-0500-000000000000}">
      <formula1>bod_4.2.2.4._Druh_výsledku_podle_struktury_databáze_RIV</formula1>
    </dataValidation>
    <dataValidation type="list" allowBlank="1" showInputMessage="1" showErrorMessage="1" sqref="A13:A14" xr:uid="{00000000-0002-0000-0500-000001000000}">
      <formula1>bod_3.1._Role</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37"/>
  <sheetViews>
    <sheetView workbookViewId="0">
      <selection activeCell="A6" sqref="A6"/>
    </sheetView>
  </sheetViews>
  <sheetFormatPr defaultRowHeight="15" x14ac:dyDescent="0.25"/>
  <cols>
    <col min="1" max="1" width="90.5703125" customWidth="1"/>
    <col min="3" max="3" width="26" customWidth="1"/>
  </cols>
  <sheetData>
    <row r="1" spans="1:3" x14ac:dyDescent="0.25">
      <c r="A1" s="20" t="s">
        <v>112</v>
      </c>
    </row>
    <row r="2" spans="1:3" x14ac:dyDescent="0.25">
      <c r="A2" t="s">
        <v>24</v>
      </c>
      <c r="C2" t="s">
        <v>24</v>
      </c>
    </row>
    <row r="3" spans="1:3" x14ac:dyDescent="0.25">
      <c r="A3" t="s">
        <v>113</v>
      </c>
      <c r="C3" t="s">
        <v>246</v>
      </c>
    </row>
    <row r="4" spans="1:3" x14ac:dyDescent="0.25">
      <c r="A4" t="s">
        <v>114</v>
      </c>
      <c r="C4" t="s">
        <v>247</v>
      </c>
    </row>
    <row r="6" spans="1:3" x14ac:dyDescent="0.25">
      <c r="A6" s="20" t="s">
        <v>245</v>
      </c>
    </row>
    <row r="7" spans="1:3" x14ac:dyDescent="0.25">
      <c r="A7" t="s">
        <v>24</v>
      </c>
    </row>
    <row r="8" spans="1:3" x14ac:dyDescent="0.25">
      <c r="A8" t="s">
        <v>115</v>
      </c>
    </row>
    <row r="9" spans="1:3" x14ac:dyDescent="0.25">
      <c r="A9" t="s">
        <v>116</v>
      </c>
    </row>
    <row r="10" spans="1:3" x14ac:dyDescent="0.25">
      <c r="A10" t="s">
        <v>117</v>
      </c>
    </row>
    <row r="11" spans="1:3" x14ac:dyDescent="0.25">
      <c r="A11" t="s">
        <v>118</v>
      </c>
    </row>
    <row r="12" spans="1:3" x14ac:dyDescent="0.25">
      <c r="A12" t="s">
        <v>119</v>
      </c>
    </row>
    <row r="13" spans="1:3" x14ac:dyDescent="0.25">
      <c r="A13" t="s">
        <v>120</v>
      </c>
    </row>
    <row r="14" spans="1:3" x14ac:dyDescent="0.25">
      <c r="A14" t="s">
        <v>121</v>
      </c>
    </row>
    <row r="15" spans="1:3" x14ac:dyDescent="0.25">
      <c r="A15" t="s">
        <v>122</v>
      </c>
    </row>
    <row r="16" spans="1:3"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row r="42" spans="1:1" x14ac:dyDescent="0.25">
      <c r="A42" t="s">
        <v>149</v>
      </c>
    </row>
    <row r="43" spans="1:1" x14ac:dyDescent="0.25">
      <c r="A43" t="s">
        <v>150</v>
      </c>
    </row>
    <row r="44" spans="1:1" x14ac:dyDescent="0.25">
      <c r="A44" t="s">
        <v>151</v>
      </c>
    </row>
    <row r="45" spans="1:1" x14ac:dyDescent="0.25">
      <c r="A45" t="s">
        <v>152</v>
      </c>
    </row>
    <row r="46" spans="1:1" x14ac:dyDescent="0.25">
      <c r="A46" t="s">
        <v>153</v>
      </c>
    </row>
    <row r="47" spans="1:1" x14ac:dyDescent="0.25">
      <c r="A47" t="s">
        <v>154</v>
      </c>
    </row>
    <row r="48" spans="1:1" x14ac:dyDescent="0.25">
      <c r="A48" t="s">
        <v>155</v>
      </c>
    </row>
    <row r="49" spans="1:1" x14ac:dyDescent="0.25">
      <c r="A49" t="s">
        <v>156</v>
      </c>
    </row>
    <row r="50" spans="1:1" x14ac:dyDescent="0.25">
      <c r="A50" t="s">
        <v>157</v>
      </c>
    </row>
    <row r="51" spans="1:1" x14ac:dyDescent="0.25">
      <c r="A51" t="s">
        <v>158</v>
      </c>
    </row>
    <row r="52" spans="1:1" x14ac:dyDescent="0.25">
      <c r="A52" t="s">
        <v>159</v>
      </c>
    </row>
    <row r="53" spans="1:1" x14ac:dyDescent="0.25">
      <c r="A53" t="s">
        <v>160</v>
      </c>
    </row>
    <row r="54" spans="1:1" x14ac:dyDescent="0.25">
      <c r="A54" t="s">
        <v>161</v>
      </c>
    </row>
    <row r="55" spans="1:1" x14ac:dyDescent="0.25">
      <c r="A55" t="s">
        <v>162</v>
      </c>
    </row>
    <row r="56" spans="1:1" x14ac:dyDescent="0.25">
      <c r="A56" t="s">
        <v>163</v>
      </c>
    </row>
    <row r="57" spans="1:1" x14ac:dyDescent="0.25">
      <c r="A57" t="s">
        <v>164</v>
      </c>
    </row>
    <row r="58" spans="1:1" x14ac:dyDescent="0.25">
      <c r="A58" t="s">
        <v>165</v>
      </c>
    </row>
    <row r="59" spans="1:1" x14ac:dyDescent="0.25">
      <c r="A59" t="s">
        <v>166</v>
      </c>
    </row>
    <row r="60" spans="1:1" x14ac:dyDescent="0.25">
      <c r="A60" t="s">
        <v>167</v>
      </c>
    </row>
    <row r="61" spans="1:1" x14ac:dyDescent="0.25">
      <c r="A61" t="s">
        <v>168</v>
      </c>
    </row>
    <row r="62" spans="1:1" x14ac:dyDescent="0.25">
      <c r="A62" t="s">
        <v>169</v>
      </c>
    </row>
    <row r="63" spans="1:1" x14ac:dyDescent="0.25">
      <c r="A63" t="s">
        <v>170</v>
      </c>
    </row>
    <row r="64" spans="1:1" x14ac:dyDescent="0.25">
      <c r="A64" t="s">
        <v>171</v>
      </c>
    </row>
    <row r="65" spans="1:1" x14ac:dyDescent="0.25">
      <c r="A65" t="s">
        <v>172</v>
      </c>
    </row>
    <row r="66" spans="1:1" x14ac:dyDescent="0.25">
      <c r="A66" t="s">
        <v>173</v>
      </c>
    </row>
    <row r="67" spans="1:1" x14ac:dyDescent="0.25">
      <c r="A67" t="s">
        <v>174</v>
      </c>
    </row>
    <row r="68" spans="1:1" x14ac:dyDescent="0.25">
      <c r="A68" t="s">
        <v>175</v>
      </c>
    </row>
    <row r="69" spans="1:1" x14ac:dyDescent="0.25">
      <c r="A69" t="s">
        <v>176</v>
      </c>
    </row>
    <row r="70" spans="1:1" x14ac:dyDescent="0.25">
      <c r="A70" t="s">
        <v>177</v>
      </c>
    </row>
    <row r="71" spans="1:1" x14ac:dyDescent="0.25">
      <c r="A71" t="s">
        <v>178</v>
      </c>
    </row>
    <row r="72" spans="1:1" x14ac:dyDescent="0.25">
      <c r="A72" t="s">
        <v>179</v>
      </c>
    </row>
    <row r="73" spans="1:1" x14ac:dyDescent="0.25">
      <c r="A73" t="s">
        <v>180</v>
      </c>
    </row>
    <row r="74" spans="1:1" x14ac:dyDescent="0.25">
      <c r="A74" t="s">
        <v>181</v>
      </c>
    </row>
    <row r="75" spans="1:1" x14ac:dyDescent="0.25">
      <c r="A75" t="s">
        <v>182</v>
      </c>
    </row>
    <row r="76" spans="1:1" x14ac:dyDescent="0.25">
      <c r="A76" t="s">
        <v>183</v>
      </c>
    </row>
    <row r="77" spans="1:1" x14ac:dyDescent="0.25">
      <c r="A77" t="s">
        <v>184</v>
      </c>
    </row>
    <row r="78" spans="1:1" x14ac:dyDescent="0.25">
      <c r="A78" t="s">
        <v>185</v>
      </c>
    </row>
    <row r="79" spans="1:1" x14ac:dyDescent="0.25">
      <c r="A79" t="s">
        <v>186</v>
      </c>
    </row>
    <row r="80" spans="1:1" x14ac:dyDescent="0.25">
      <c r="A80" t="s">
        <v>187</v>
      </c>
    </row>
    <row r="81" spans="1:1" x14ac:dyDescent="0.25">
      <c r="A81" t="s">
        <v>188</v>
      </c>
    </row>
    <row r="82" spans="1:1" x14ac:dyDescent="0.25">
      <c r="A82" t="s">
        <v>189</v>
      </c>
    </row>
    <row r="83" spans="1:1" x14ac:dyDescent="0.25">
      <c r="A83" t="s">
        <v>190</v>
      </c>
    </row>
    <row r="84" spans="1:1" x14ac:dyDescent="0.25">
      <c r="A84" t="s">
        <v>191</v>
      </c>
    </row>
    <row r="85" spans="1:1" x14ac:dyDescent="0.25">
      <c r="A85" t="s">
        <v>192</v>
      </c>
    </row>
    <row r="86" spans="1:1" x14ac:dyDescent="0.25">
      <c r="A86" t="s">
        <v>193</v>
      </c>
    </row>
    <row r="87" spans="1:1" x14ac:dyDescent="0.25">
      <c r="A87" t="s">
        <v>194</v>
      </c>
    </row>
    <row r="88" spans="1:1" x14ac:dyDescent="0.25">
      <c r="A88" t="s">
        <v>195</v>
      </c>
    </row>
    <row r="89" spans="1:1" x14ac:dyDescent="0.25">
      <c r="A89" t="s">
        <v>196</v>
      </c>
    </row>
    <row r="90" spans="1:1" x14ac:dyDescent="0.25">
      <c r="A90" t="s">
        <v>197</v>
      </c>
    </row>
    <row r="91" spans="1:1" x14ac:dyDescent="0.25">
      <c r="A91" t="s">
        <v>198</v>
      </c>
    </row>
    <row r="92" spans="1:1" x14ac:dyDescent="0.25">
      <c r="A92" t="s">
        <v>199</v>
      </c>
    </row>
    <row r="93" spans="1:1" x14ac:dyDescent="0.25">
      <c r="A93" t="s">
        <v>200</v>
      </c>
    </row>
    <row r="94" spans="1:1" x14ac:dyDescent="0.25">
      <c r="A94" t="s">
        <v>201</v>
      </c>
    </row>
    <row r="95" spans="1:1" x14ac:dyDescent="0.25">
      <c r="A95" t="s">
        <v>202</v>
      </c>
    </row>
    <row r="96" spans="1:1" x14ac:dyDescent="0.25">
      <c r="A96" t="s">
        <v>203</v>
      </c>
    </row>
    <row r="97" spans="1:1" x14ac:dyDescent="0.25">
      <c r="A97" t="s">
        <v>204</v>
      </c>
    </row>
    <row r="98" spans="1:1" x14ac:dyDescent="0.25">
      <c r="A98" t="s">
        <v>205</v>
      </c>
    </row>
    <row r="99" spans="1:1" x14ac:dyDescent="0.25">
      <c r="A99" t="s">
        <v>206</v>
      </c>
    </row>
    <row r="100" spans="1:1" x14ac:dyDescent="0.25">
      <c r="A100" t="s">
        <v>207</v>
      </c>
    </row>
    <row r="101" spans="1:1" x14ac:dyDescent="0.25">
      <c r="A101" t="s">
        <v>208</v>
      </c>
    </row>
    <row r="102" spans="1:1" x14ac:dyDescent="0.25">
      <c r="A102" t="s">
        <v>209</v>
      </c>
    </row>
    <row r="103" spans="1:1" x14ac:dyDescent="0.25">
      <c r="A103" t="s">
        <v>210</v>
      </c>
    </row>
    <row r="104" spans="1:1" x14ac:dyDescent="0.25">
      <c r="A104" t="s">
        <v>211</v>
      </c>
    </row>
    <row r="105" spans="1:1" x14ac:dyDescent="0.25">
      <c r="A105" t="s">
        <v>212</v>
      </c>
    </row>
    <row r="106" spans="1:1" x14ac:dyDescent="0.25">
      <c r="A106" t="s">
        <v>213</v>
      </c>
    </row>
    <row r="107" spans="1:1" x14ac:dyDescent="0.25">
      <c r="A107" t="s">
        <v>214</v>
      </c>
    </row>
    <row r="108" spans="1:1" x14ac:dyDescent="0.25">
      <c r="A108" t="s">
        <v>215</v>
      </c>
    </row>
    <row r="109" spans="1:1" x14ac:dyDescent="0.25">
      <c r="A109" t="s">
        <v>216</v>
      </c>
    </row>
    <row r="110" spans="1:1" x14ac:dyDescent="0.25">
      <c r="A110" t="s">
        <v>217</v>
      </c>
    </row>
    <row r="111" spans="1:1" x14ac:dyDescent="0.25">
      <c r="A111" t="s">
        <v>218</v>
      </c>
    </row>
    <row r="112" spans="1:1" x14ac:dyDescent="0.25">
      <c r="A112" t="s">
        <v>219</v>
      </c>
    </row>
    <row r="113" spans="1:1" x14ac:dyDescent="0.25">
      <c r="A113" t="s">
        <v>220</v>
      </c>
    </row>
    <row r="114" spans="1:1" x14ac:dyDescent="0.25">
      <c r="A114" t="s">
        <v>221</v>
      </c>
    </row>
    <row r="115" spans="1:1" x14ac:dyDescent="0.25">
      <c r="A115" t="s">
        <v>222</v>
      </c>
    </row>
    <row r="116" spans="1:1" x14ac:dyDescent="0.25">
      <c r="A116" t="s">
        <v>223</v>
      </c>
    </row>
    <row r="117" spans="1:1" x14ac:dyDescent="0.25">
      <c r="A117" t="s">
        <v>224</v>
      </c>
    </row>
    <row r="118" spans="1:1" x14ac:dyDescent="0.25">
      <c r="A118" t="s">
        <v>225</v>
      </c>
    </row>
    <row r="119" spans="1:1" x14ac:dyDescent="0.25">
      <c r="A119" t="s">
        <v>226</v>
      </c>
    </row>
    <row r="120" spans="1:1" x14ac:dyDescent="0.25">
      <c r="A120" t="s">
        <v>227</v>
      </c>
    </row>
    <row r="121" spans="1:1" x14ac:dyDescent="0.25">
      <c r="A121" t="s">
        <v>228</v>
      </c>
    </row>
    <row r="122" spans="1:1" x14ac:dyDescent="0.25">
      <c r="A122" t="s">
        <v>229</v>
      </c>
    </row>
    <row r="123" spans="1:1" x14ac:dyDescent="0.25">
      <c r="A123" t="s">
        <v>230</v>
      </c>
    </row>
    <row r="124" spans="1:1" x14ac:dyDescent="0.25">
      <c r="A124" t="s">
        <v>231</v>
      </c>
    </row>
    <row r="125" spans="1:1" x14ac:dyDescent="0.25">
      <c r="A125" t="s">
        <v>232</v>
      </c>
    </row>
    <row r="126" spans="1:1" x14ac:dyDescent="0.25">
      <c r="A126" t="s">
        <v>233</v>
      </c>
    </row>
    <row r="127" spans="1:1" x14ac:dyDescent="0.25">
      <c r="A127" t="s">
        <v>234</v>
      </c>
    </row>
    <row r="128" spans="1:1" x14ac:dyDescent="0.25">
      <c r="A128" t="s">
        <v>235</v>
      </c>
    </row>
    <row r="129" spans="1:1" x14ac:dyDescent="0.25">
      <c r="A129" t="s">
        <v>236</v>
      </c>
    </row>
    <row r="130" spans="1:1" x14ac:dyDescent="0.25">
      <c r="A130" t="s">
        <v>237</v>
      </c>
    </row>
    <row r="131" spans="1:1" x14ac:dyDescent="0.25">
      <c r="A131" t="s">
        <v>238</v>
      </c>
    </row>
    <row r="132" spans="1:1" x14ac:dyDescent="0.25">
      <c r="A132" t="s">
        <v>239</v>
      </c>
    </row>
    <row r="133" spans="1:1" x14ac:dyDescent="0.25">
      <c r="A133" t="s">
        <v>240</v>
      </c>
    </row>
    <row r="134" spans="1:1" x14ac:dyDescent="0.25">
      <c r="A134" t="s">
        <v>241</v>
      </c>
    </row>
    <row r="135" spans="1:1" x14ac:dyDescent="0.25">
      <c r="A135" t="s">
        <v>242</v>
      </c>
    </row>
    <row r="136" spans="1:1" x14ac:dyDescent="0.25">
      <c r="A136" t="s">
        <v>243</v>
      </c>
    </row>
    <row r="137" spans="1:1" x14ac:dyDescent="0.25">
      <c r="A137" t="s">
        <v>244</v>
      </c>
    </row>
  </sheetData>
  <dataValidations count="2">
    <dataValidation type="list" allowBlank="1" showInputMessage="1" showErrorMessage="1" sqref="A8:A137" xr:uid="{00000000-0002-0000-0600-000000000000}">
      <formula1>bod_1.8._1.10._obory_CEP_dílčího_projektu</formula1>
    </dataValidation>
    <dataValidation type="list" allowBlank="1" showInputMessage="1" showErrorMessage="1" sqref="C3:C4" xr:uid="{00000000-0002-0000-0600-000001000000}">
      <formula1>bod_1.14._Kategorie_výzkumu_experimentálního_vývoje_a_inovací</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176"/>
  <sheetViews>
    <sheetView zoomScale="85" zoomScaleNormal="85" workbookViewId="0">
      <selection activeCell="A18" sqref="A18"/>
    </sheetView>
  </sheetViews>
  <sheetFormatPr defaultRowHeight="15" x14ac:dyDescent="0.25"/>
  <cols>
    <col min="1" max="1" width="118.140625" customWidth="1"/>
  </cols>
  <sheetData>
    <row r="2" spans="1:1" x14ac:dyDescent="0.25">
      <c r="A2" t="s">
        <v>24</v>
      </c>
    </row>
    <row r="3" spans="1:1" x14ac:dyDescent="0.25">
      <c r="A3" t="s">
        <v>248</v>
      </c>
    </row>
    <row r="4" spans="1:1" x14ac:dyDescent="0.25">
      <c r="A4" t="s">
        <v>249</v>
      </c>
    </row>
    <row r="5" spans="1:1" x14ac:dyDescent="0.25">
      <c r="A5" t="s">
        <v>250</v>
      </c>
    </row>
    <row r="6" spans="1:1" x14ac:dyDescent="0.25">
      <c r="A6" t="s">
        <v>251</v>
      </c>
    </row>
    <row r="7" spans="1:1" x14ac:dyDescent="0.25">
      <c r="A7" t="s">
        <v>252</v>
      </c>
    </row>
    <row r="8" spans="1:1" x14ac:dyDescent="0.25">
      <c r="A8" t="s">
        <v>253</v>
      </c>
    </row>
    <row r="9" spans="1:1" x14ac:dyDescent="0.25">
      <c r="A9" t="s">
        <v>254</v>
      </c>
    </row>
    <row r="10" spans="1:1" x14ac:dyDescent="0.25">
      <c r="A10" t="s">
        <v>255</v>
      </c>
    </row>
    <row r="11" spans="1:1" x14ac:dyDescent="0.25">
      <c r="A11" t="s">
        <v>256</v>
      </c>
    </row>
    <row r="12" spans="1:1" x14ac:dyDescent="0.25">
      <c r="A12" t="s">
        <v>257</v>
      </c>
    </row>
    <row r="13" spans="1:1" x14ac:dyDescent="0.25">
      <c r="A13" t="s">
        <v>258</v>
      </c>
    </row>
    <row r="14" spans="1:1" x14ac:dyDescent="0.25">
      <c r="A14" t="s">
        <v>259</v>
      </c>
    </row>
    <row r="15" spans="1:1" x14ac:dyDescent="0.25">
      <c r="A15" t="s">
        <v>260</v>
      </c>
    </row>
    <row r="16" spans="1:1" x14ac:dyDescent="0.25">
      <c r="A16" t="s">
        <v>261</v>
      </c>
    </row>
    <row r="17" spans="1:1" x14ac:dyDescent="0.25">
      <c r="A17" t="s">
        <v>262</v>
      </c>
    </row>
    <row r="18" spans="1:1" x14ac:dyDescent="0.25">
      <c r="A18" t="s">
        <v>263</v>
      </c>
    </row>
    <row r="19" spans="1:1" x14ac:dyDescent="0.25">
      <c r="A19" t="s">
        <v>264</v>
      </c>
    </row>
    <row r="20" spans="1:1" x14ac:dyDescent="0.25">
      <c r="A20" t="s">
        <v>265</v>
      </c>
    </row>
    <row r="21" spans="1:1" x14ac:dyDescent="0.25">
      <c r="A21" t="s">
        <v>266</v>
      </c>
    </row>
    <row r="22" spans="1:1" x14ac:dyDescent="0.25">
      <c r="A22" t="s">
        <v>267</v>
      </c>
    </row>
    <row r="23" spans="1:1" x14ac:dyDescent="0.25">
      <c r="A23" t="s">
        <v>268</v>
      </c>
    </row>
    <row r="24" spans="1:1" x14ac:dyDescent="0.25">
      <c r="A24" t="s">
        <v>269</v>
      </c>
    </row>
    <row r="25" spans="1:1" x14ac:dyDescent="0.25">
      <c r="A25" t="s">
        <v>270</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row r="33" spans="1:1" x14ac:dyDescent="0.25">
      <c r="A33" t="s">
        <v>278</v>
      </c>
    </row>
    <row r="34" spans="1:1" x14ac:dyDescent="0.25">
      <c r="A34" t="s">
        <v>279</v>
      </c>
    </row>
    <row r="35" spans="1:1" x14ac:dyDescent="0.25">
      <c r="A35" t="s">
        <v>280</v>
      </c>
    </row>
    <row r="36" spans="1:1" x14ac:dyDescent="0.25">
      <c r="A36" t="s">
        <v>281</v>
      </c>
    </row>
    <row r="37" spans="1:1" x14ac:dyDescent="0.25">
      <c r="A37" t="s">
        <v>282</v>
      </c>
    </row>
    <row r="38" spans="1:1" x14ac:dyDescent="0.25">
      <c r="A38" t="s">
        <v>283</v>
      </c>
    </row>
    <row r="39" spans="1:1" x14ac:dyDescent="0.25">
      <c r="A39" t="s">
        <v>284</v>
      </c>
    </row>
    <row r="40" spans="1:1" x14ac:dyDescent="0.25">
      <c r="A40" t="s">
        <v>285</v>
      </c>
    </row>
    <row r="41" spans="1:1" x14ac:dyDescent="0.25">
      <c r="A41" t="s">
        <v>286</v>
      </c>
    </row>
    <row r="42" spans="1:1" x14ac:dyDescent="0.25">
      <c r="A42" t="s">
        <v>287</v>
      </c>
    </row>
    <row r="43" spans="1:1" x14ac:dyDescent="0.25">
      <c r="A43" t="s">
        <v>288</v>
      </c>
    </row>
    <row r="44" spans="1:1" x14ac:dyDescent="0.25">
      <c r="A44" t="s">
        <v>289</v>
      </c>
    </row>
    <row r="45" spans="1:1" x14ac:dyDescent="0.25">
      <c r="A45" t="s">
        <v>290</v>
      </c>
    </row>
    <row r="46" spans="1:1" x14ac:dyDescent="0.25">
      <c r="A46" t="s">
        <v>291</v>
      </c>
    </row>
    <row r="47" spans="1:1" x14ac:dyDescent="0.25">
      <c r="A47" t="s">
        <v>292</v>
      </c>
    </row>
    <row r="48" spans="1:1" x14ac:dyDescent="0.25">
      <c r="A48" t="s">
        <v>293</v>
      </c>
    </row>
    <row r="49" spans="1:1" x14ac:dyDescent="0.25">
      <c r="A49" t="s">
        <v>294</v>
      </c>
    </row>
    <row r="50" spans="1:1" x14ac:dyDescent="0.25">
      <c r="A50" t="s">
        <v>295</v>
      </c>
    </row>
    <row r="51" spans="1:1" x14ac:dyDescent="0.25">
      <c r="A51" t="s">
        <v>296</v>
      </c>
    </row>
    <row r="52" spans="1:1" x14ac:dyDescent="0.25">
      <c r="A52" t="s">
        <v>297</v>
      </c>
    </row>
    <row r="53" spans="1:1" x14ac:dyDescent="0.25">
      <c r="A53" t="s">
        <v>298</v>
      </c>
    </row>
    <row r="54" spans="1:1" x14ac:dyDescent="0.25">
      <c r="A54" t="s">
        <v>299</v>
      </c>
    </row>
    <row r="55" spans="1:1" x14ac:dyDescent="0.25">
      <c r="A55" t="s">
        <v>300</v>
      </c>
    </row>
    <row r="56" spans="1:1" x14ac:dyDescent="0.25">
      <c r="A56" t="s">
        <v>301</v>
      </c>
    </row>
    <row r="57" spans="1:1" x14ac:dyDescent="0.25">
      <c r="A57" t="s">
        <v>302</v>
      </c>
    </row>
    <row r="58" spans="1:1" x14ac:dyDescent="0.25">
      <c r="A58" t="s">
        <v>303</v>
      </c>
    </row>
    <row r="59" spans="1:1" x14ac:dyDescent="0.25">
      <c r="A59" t="s">
        <v>304</v>
      </c>
    </row>
    <row r="60" spans="1:1" x14ac:dyDescent="0.25">
      <c r="A60" t="s">
        <v>305</v>
      </c>
    </row>
    <row r="61" spans="1:1" x14ac:dyDescent="0.25">
      <c r="A61" t="s">
        <v>306</v>
      </c>
    </row>
    <row r="62" spans="1:1" x14ac:dyDescent="0.25">
      <c r="A62" t="s">
        <v>307</v>
      </c>
    </row>
    <row r="63" spans="1:1" x14ac:dyDescent="0.25">
      <c r="A63" t="s">
        <v>308</v>
      </c>
    </row>
    <row r="64" spans="1:1" x14ac:dyDescent="0.25">
      <c r="A64" t="s">
        <v>309</v>
      </c>
    </row>
    <row r="65" spans="1:1" x14ac:dyDescent="0.25">
      <c r="A65" t="s">
        <v>310</v>
      </c>
    </row>
    <row r="66" spans="1:1" x14ac:dyDescent="0.25">
      <c r="A66" t="s">
        <v>311</v>
      </c>
    </row>
    <row r="67" spans="1:1" x14ac:dyDescent="0.25">
      <c r="A67" t="s">
        <v>312</v>
      </c>
    </row>
    <row r="68" spans="1:1" x14ac:dyDescent="0.25">
      <c r="A68" t="s">
        <v>313</v>
      </c>
    </row>
    <row r="69" spans="1:1" x14ac:dyDescent="0.25">
      <c r="A69" t="s">
        <v>314</v>
      </c>
    </row>
    <row r="70" spans="1:1" x14ac:dyDescent="0.25">
      <c r="A70" t="s">
        <v>315</v>
      </c>
    </row>
    <row r="71" spans="1:1" x14ac:dyDescent="0.25">
      <c r="A71" t="s">
        <v>316</v>
      </c>
    </row>
    <row r="72" spans="1:1" x14ac:dyDescent="0.25">
      <c r="A72" t="s">
        <v>317</v>
      </c>
    </row>
    <row r="73" spans="1:1" x14ac:dyDescent="0.25">
      <c r="A73" t="s">
        <v>318</v>
      </c>
    </row>
    <row r="74" spans="1:1" x14ac:dyDescent="0.25">
      <c r="A74" t="s">
        <v>319</v>
      </c>
    </row>
    <row r="75" spans="1:1" x14ac:dyDescent="0.25">
      <c r="A75" t="s">
        <v>320</v>
      </c>
    </row>
    <row r="76" spans="1:1" x14ac:dyDescent="0.25">
      <c r="A76" t="s">
        <v>321</v>
      </c>
    </row>
    <row r="77" spans="1:1" x14ac:dyDescent="0.25">
      <c r="A77" t="s">
        <v>322</v>
      </c>
    </row>
    <row r="78" spans="1:1" x14ac:dyDescent="0.25">
      <c r="A78" t="s">
        <v>323</v>
      </c>
    </row>
    <row r="79" spans="1:1" x14ac:dyDescent="0.25">
      <c r="A79" t="s">
        <v>324</v>
      </c>
    </row>
    <row r="80" spans="1:1" x14ac:dyDescent="0.25">
      <c r="A80" t="s">
        <v>325</v>
      </c>
    </row>
    <row r="81" spans="1:1" x14ac:dyDescent="0.25">
      <c r="A81" t="s">
        <v>326</v>
      </c>
    </row>
    <row r="82" spans="1:1" x14ac:dyDescent="0.25">
      <c r="A82" t="s">
        <v>327</v>
      </c>
    </row>
    <row r="83" spans="1:1" x14ac:dyDescent="0.25">
      <c r="A83" t="s">
        <v>328</v>
      </c>
    </row>
    <row r="84" spans="1:1" x14ac:dyDescent="0.25">
      <c r="A84" t="s">
        <v>329</v>
      </c>
    </row>
    <row r="85" spans="1:1" x14ac:dyDescent="0.25">
      <c r="A85" t="s">
        <v>330</v>
      </c>
    </row>
    <row r="86" spans="1:1" x14ac:dyDescent="0.25">
      <c r="A86" t="s">
        <v>331</v>
      </c>
    </row>
    <row r="87" spans="1:1" x14ac:dyDescent="0.25">
      <c r="A87" t="s">
        <v>332</v>
      </c>
    </row>
    <row r="88" spans="1:1" x14ac:dyDescent="0.25">
      <c r="A88" t="s">
        <v>333</v>
      </c>
    </row>
    <row r="89" spans="1:1" x14ac:dyDescent="0.25">
      <c r="A89" t="s">
        <v>334</v>
      </c>
    </row>
    <row r="90" spans="1:1" x14ac:dyDescent="0.25">
      <c r="A90" t="s">
        <v>335</v>
      </c>
    </row>
    <row r="91" spans="1:1" x14ac:dyDescent="0.25">
      <c r="A91" t="s">
        <v>336</v>
      </c>
    </row>
    <row r="92" spans="1:1" x14ac:dyDescent="0.25">
      <c r="A92" t="s">
        <v>337</v>
      </c>
    </row>
    <row r="93" spans="1:1" x14ac:dyDescent="0.25">
      <c r="A93" t="s">
        <v>338</v>
      </c>
    </row>
    <row r="94" spans="1:1" x14ac:dyDescent="0.25">
      <c r="A94" t="s">
        <v>339</v>
      </c>
    </row>
    <row r="95" spans="1:1" x14ac:dyDescent="0.25">
      <c r="A95" t="s">
        <v>340</v>
      </c>
    </row>
    <row r="96" spans="1:1" x14ac:dyDescent="0.25">
      <c r="A96" t="s">
        <v>341</v>
      </c>
    </row>
    <row r="97" spans="1:1" x14ac:dyDescent="0.25">
      <c r="A97" t="s">
        <v>342</v>
      </c>
    </row>
    <row r="98" spans="1:1" x14ac:dyDescent="0.25">
      <c r="A98" t="s">
        <v>343</v>
      </c>
    </row>
    <row r="99" spans="1:1" x14ac:dyDescent="0.25">
      <c r="A99" t="s">
        <v>344</v>
      </c>
    </row>
    <row r="100" spans="1:1" x14ac:dyDescent="0.25">
      <c r="A100" t="s">
        <v>345</v>
      </c>
    </row>
    <row r="101" spans="1:1" x14ac:dyDescent="0.25">
      <c r="A101" t="s">
        <v>346</v>
      </c>
    </row>
    <row r="102" spans="1:1" x14ac:dyDescent="0.25">
      <c r="A102" t="s">
        <v>347</v>
      </c>
    </row>
    <row r="103" spans="1:1" x14ac:dyDescent="0.25">
      <c r="A103" t="s">
        <v>348</v>
      </c>
    </row>
    <row r="104" spans="1:1" x14ac:dyDescent="0.25">
      <c r="A104" t="s">
        <v>349</v>
      </c>
    </row>
    <row r="105" spans="1:1" x14ac:dyDescent="0.25">
      <c r="A105" t="s">
        <v>350</v>
      </c>
    </row>
    <row r="106" spans="1:1" x14ac:dyDescent="0.25">
      <c r="A106" t="s">
        <v>351</v>
      </c>
    </row>
    <row r="107" spans="1:1" x14ac:dyDescent="0.25">
      <c r="A107" t="s">
        <v>352</v>
      </c>
    </row>
    <row r="108" spans="1:1" x14ac:dyDescent="0.25">
      <c r="A108" t="s">
        <v>353</v>
      </c>
    </row>
    <row r="109" spans="1:1" x14ac:dyDescent="0.25">
      <c r="A109" t="s">
        <v>354</v>
      </c>
    </row>
    <row r="110" spans="1:1" x14ac:dyDescent="0.25">
      <c r="A110" t="s">
        <v>355</v>
      </c>
    </row>
    <row r="111" spans="1:1" x14ac:dyDescent="0.25">
      <c r="A111" t="s">
        <v>356</v>
      </c>
    </row>
    <row r="112" spans="1:1" x14ac:dyDescent="0.25">
      <c r="A112" t="s">
        <v>357</v>
      </c>
    </row>
    <row r="113" spans="1:1" x14ac:dyDescent="0.25">
      <c r="A113" t="s">
        <v>358</v>
      </c>
    </row>
    <row r="114" spans="1:1" x14ac:dyDescent="0.25">
      <c r="A114" t="s">
        <v>359</v>
      </c>
    </row>
    <row r="115" spans="1:1" x14ac:dyDescent="0.25">
      <c r="A115" t="s">
        <v>360</v>
      </c>
    </row>
    <row r="116" spans="1:1" x14ac:dyDescent="0.25">
      <c r="A116" t="s">
        <v>361</v>
      </c>
    </row>
    <row r="117" spans="1:1" x14ac:dyDescent="0.25">
      <c r="A117" t="s">
        <v>362</v>
      </c>
    </row>
    <row r="118" spans="1:1" x14ac:dyDescent="0.25">
      <c r="A118" t="s">
        <v>363</v>
      </c>
    </row>
    <row r="119" spans="1:1" x14ac:dyDescent="0.25">
      <c r="A119" t="s">
        <v>364</v>
      </c>
    </row>
    <row r="120" spans="1:1" x14ac:dyDescent="0.25">
      <c r="A120" t="s">
        <v>365</v>
      </c>
    </row>
    <row r="121" spans="1:1" x14ac:dyDescent="0.25">
      <c r="A121" t="s">
        <v>366</v>
      </c>
    </row>
    <row r="122" spans="1:1" x14ac:dyDescent="0.25">
      <c r="A122" t="s">
        <v>367</v>
      </c>
    </row>
    <row r="123" spans="1:1" x14ac:dyDescent="0.25">
      <c r="A123" t="s">
        <v>368</v>
      </c>
    </row>
    <row r="124" spans="1:1" x14ac:dyDescent="0.25">
      <c r="A124" t="s">
        <v>369</v>
      </c>
    </row>
    <row r="125" spans="1:1" x14ac:dyDescent="0.25">
      <c r="A125" t="s">
        <v>370</v>
      </c>
    </row>
    <row r="126" spans="1:1" x14ac:dyDescent="0.25">
      <c r="A126" t="s">
        <v>371</v>
      </c>
    </row>
    <row r="127" spans="1:1" x14ac:dyDescent="0.25">
      <c r="A127" t="s">
        <v>372</v>
      </c>
    </row>
    <row r="128" spans="1:1" x14ac:dyDescent="0.25">
      <c r="A128" t="s">
        <v>373</v>
      </c>
    </row>
    <row r="129" spans="1:1" x14ac:dyDescent="0.25">
      <c r="A129" t="s">
        <v>374</v>
      </c>
    </row>
    <row r="130" spans="1:1" x14ac:dyDescent="0.25">
      <c r="A130" t="s">
        <v>375</v>
      </c>
    </row>
    <row r="131" spans="1:1" x14ac:dyDescent="0.25">
      <c r="A131" t="s">
        <v>376</v>
      </c>
    </row>
    <row r="132" spans="1:1" x14ac:dyDescent="0.25">
      <c r="A132" t="s">
        <v>377</v>
      </c>
    </row>
    <row r="133" spans="1:1" x14ac:dyDescent="0.25">
      <c r="A133" t="s">
        <v>378</v>
      </c>
    </row>
    <row r="134" spans="1:1" x14ac:dyDescent="0.25">
      <c r="A134" t="s">
        <v>379</v>
      </c>
    </row>
    <row r="135" spans="1:1" x14ac:dyDescent="0.25">
      <c r="A135" t="s">
        <v>380</v>
      </c>
    </row>
    <row r="136" spans="1:1" x14ac:dyDescent="0.25">
      <c r="A136" t="s">
        <v>381</v>
      </c>
    </row>
    <row r="137" spans="1:1" x14ac:dyDescent="0.25">
      <c r="A137" t="s">
        <v>382</v>
      </c>
    </row>
    <row r="138" spans="1:1" x14ac:dyDescent="0.25">
      <c r="A138" t="s">
        <v>383</v>
      </c>
    </row>
    <row r="139" spans="1:1" x14ac:dyDescent="0.25">
      <c r="A139" t="s">
        <v>384</v>
      </c>
    </row>
    <row r="140" spans="1:1" x14ac:dyDescent="0.25">
      <c r="A140" t="s">
        <v>385</v>
      </c>
    </row>
    <row r="141" spans="1:1" x14ac:dyDescent="0.25">
      <c r="A141" t="s">
        <v>386</v>
      </c>
    </row>
    <row r="142" spans="1:1" x14ac:dyDescent="0.25">
      <c r="A142" t="s">
        <v>387</v>
      </c>
    </row>
    <row r="143" spans="1:1" x14ac:dyDescent="0.25">
      <c r="A143" t="s">
        <v>388</v>
      </c>
    </row>
    <row r="144" spans="1:1" x14ac:dyDescent="0.25">
      <c r="A144" t="s">
        <v>389</v>
      </c>
    </row>
    <row r="145" spans="1:1" x14ac:dyDescent="0.25">
      <c r="A145" t="s">
        <v>390</v>
      </c>
    </row>
    <row r="146" spans="1:1" x14ac:dyDescent="0.25">
      <c r="A146" t="s">
        <v>391</v>
      </c>
    </row>
    <row r="147" spans="1:1" x14ac:dyDescent="0.25">
      <c r="A147" t="s">
        <v>392</v>
      </c>
    </row>
    <row r="148" spans="1:1" x14ac:dyDescent="0.25">
      <c r="A148" t="s">
        <v>393</v>
      </c>
    </row>
    <row r="149" spans="1:1" x14ac:dyDescent="0.25">
      <c r="A149" t="s">
        <v>394</v>
      </c>
    </row>
    <row r="150" spans="1:1" x14ac:dyDescent="0.25">
      <c r="A150" t="s">
        <v>395</v>
      </c>
    </row>
    <row r="151" spans="1:1" x14ac:dyDescent="0.25">
      <c r="A151" t="s">
        <v>396</v>
      </c>
    </row>
    <row r="152" spans="1:1" x14ac:dyDescent="0.25">
      <c r="A152" t="s">
        <v>397</v>
      </c>
    </row>
    <row r="153" spans="1:1" x14ac:dyDescent="0.25">
      <c r="A153" t="s">
        <v>398</v>
      </c>
    </row>
    <row r="154" spans="1:1" x14ac:dyDescent="0.25">
      <c r="A154" t="s">
        <v>399</v>
      </c>
    </row>
    <row r="155" spans="1:1" x14ac:dyDescent="0.25">
      <c r="A155" t="s">
        <v>400</v>
      </c>
    </row>
    <row r="156" spans="1:1" x14ac:dyDescent="0.25">
      <c r="A156" t="s">
        <v>401</v>
      </c>
    </row>
    <row r="157" spans="1:1" x14ac:dyDescent="0.25">
      <c r="A157" t="s">
        <v>402</v>
      </c>
    </row>
    <row r="158" spans="1:1" x14ac:dyDescent="0.25">
      <c r="A158" t="s">
        <v>403</v>
      </c>
    </row>
    <row r="159" spans="1:1" x14ac:dyDescent="0.25">
      <c r="A159" t="s">
        <v>404</v>
      </c>
    </row>
    <row r="160" spans="1:1" x14ac:dyDescent="0.25">
      <c r="A160" t="s">
        <v>405</v>
      </c>
    </row>
    <row r="161" spans="1:1" x14ac:dyDescent="0.25">
      <c r="A161" t="s">
        <v>406</v>
      </c>
    </row>
    <row r="162" spans="1:1" x14ac:dyDescent="0.25">
      <c r="A162" t="s">
        <v>407</v>
      </c>
    </row>
    <row r="163" spans="1:1" x14ac:dyDescent="0.25">
      <c r="A163" t="s">
        <v>408</v>
      </c>
    </row>
    <row r="164" spans="1:1" x14ac:dyDescent="0.25">
      <c r="A164" t="s">
        <v>409</v>
      </c>
    </row>
    <row r="165" spans="1:1" x14ac:dyDescent="0.25">
      <c r="A165" t="s">
        <v>410</v>
      </c>
    </row>
    <row r="166" spans="1:1" x14ac:dyDescent="0.25">
      <c r="A166" t="s">
        <v>411</v>
      </c>
    </row>
    <row r="167" spans="1:1" x14ac:dyDescent="0.25">
      <c r="A167" t="s">
        <v>412</v>
      </c>
    </row>
    <row r="168" spans="1:1" x14ac:dyDescent="0.25">
      <c r="A168" t="s">
        <v>413</v>
      </c>
    </row>
    <row r="169" spans="1:1" x14ac:dyDescent="0.25">
      <c r="A169" t="s">
        <v>414</v>
      </c>
    </row>
    <row r="170" spans="1:1" x14ac:dyDescent="0.25">
      <c r="A170" t="s">
        <v>415</v>
      </c>
    </row>
    <row r="171" spans="1:1" x14ac:dyDescent="0.25">
      <c r="A171" t="s">
        <v>416</v>
      </c>
    </row>
    <row r="172" spans="1:1" x14ac:dyDescent="0.25">
      <c r="A172" t="s">
        <v>417</v>
      </c>
    </row>
    <row r="173" spans="1:1" x14ac:dyDescent="0.25">
      <c r="A173" t="s">
        <v>418</v>
      </c>
    </row>
    <row r="174" spans="1:1" x14ac:dyDescent="0.25">
      <c r="A174" t="s">
        <v>419</v>
      </c>
    </row>
    <row r="175" spans="1:1" x14ac:dyDescent="0.25">
      <c r="A175" t="s">
        <v>420</v>
      </c>
    </row>
    <row r="176" spans="1:1" x14ac:dyDescent="0.25">
      <c r="A176" t="s">
        <v>421</v>
      </c>
    </row>
  </sheetData>
  <protectedRanges>
    <protectedRange algorithmName="SHA-512" hashValue="L27NkzmGoO277xzah9fJpmCG6Dh/rECQ1GUL0f1hDTRn3+/zq/mACVgboROhkzqmCj0zbH0GFeBuvA8T4vlO4w==" saltValue="99EgDzFeIXDlJ5yaHugDiQ==" spinCount="100000" sqref="A2" name="Oblast1"/>
    <protectedRange algorithmName="SHA-512" hashValue="L27NkzmGoO277xzah9fJpmCG6Dh/rECQ1GUL0f1hDTRn3+/zq/mACVgboROhkzqmCj0zbH0GFeBuvA8T4vlO4w==" saltValue="99EgDzFeIXDlJ5yaHugDiQ==" spinCount="100000" sqref="A3:A176" name="Oblast1_1"/>
  </protectedRanges>
  <dataValidations count="1">
    <dataValidation type="list" allowBlank="1" showInputMessage="1" showErrorMessage="1" sqref="A2:A176" xr:uid="{00000000-0002-0000-0700-000000000000}">
      <formula1>bod_1.15.1._Národní_priority_orientovaného_výzkumu_experimentálního_vývoje_a_inovací</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985"/>
  <sheetViews>
    <sheetView topLeftCell="A752" zoomScale="70" zoomScaleNormal="70" workbookViewId="0">
      <selection activeCell="D767" sqref="D767"/>
    </sheetView>
  </sheetViews>
  <sheetFormatPr defaultRowHeight="15" x14ac:dyDescent="0.25"/>
  <cols>
    <col min="2" max="2" width="94.28515625" customWidth="1"/>
    <col min="4" max="4" width="71.140625" customWidth="1"/>
  </cols>
  <sheetData>
    <row r="1" spans="1:6" x14ac:dyDescent="0.25">
      <c r="A1" s="20" t="s">
        <v>36</v>
      </c>
    </row>
    <row r="2" spans="1:6" x14ac:dyDescent="0.25">
      <c r="D2" t="s">
        <v>24</v>
      </c>
    </row>
    <row r="3" spans="1:6" x14ac:dyDescent="0.25">
      <c r="A3" s="21">
        <v>10000</v>
      </c>
      <c r="B3" s="22" t="s">
        <v>422</v>
      </c>
      <c r="D3" t="str">
        <f>CONCATENATE(A3," - ",B3)</f>
        <v>10000 - ROSTLINNÁ A ŽIVOČIŠNÁ VÝROBA, MYSLIVOST A SOUVISEJÍCÍ ČINNOSTI</v>
      </c>
      <c r="F3" t="str">
        <f xml:space="preserve"> CONCATENATE(A3," ")</f>
        <v xml:space="preserve">10000 </v>
      </c>
    </row>
    <row r="4" spans="1:6" x14ac:dyDescent="0.25">
      <c r="A4" s="21">
        <v>11000</v>
      </c>
      <c r="B4" s="22" t="s">
        <v>423</v>
      </c>
      <c r="D4" t="str">
        <f t="shared" ref="D4:D67" si="0">CONCATENATE(A4," - ",B4)</f>
        <v>11000 - PĚSTOVÁNÍ PLODIN JINÝCH NEŽ TRVALÝCH</v>
      </c>
    </row>
    <row r="5" spans="1:6" x14ac:dyDescent="0.25">
      <c r="A5" s="21">
        <v>11100</v>
      </c>
      <c r="B5" s="22" t="s">
        <v>424</v>
      </c>
      <c r="D5" t="str">
        <f t="shared" si="0"/>
        <v>11100 - PĚSTOVÁNÍ OBILOVIN (KROMĚ RÝŽE), LUŠTĚNIN A OLEJNATÝCH SEMEN</v>
      </c>
    </row>
    <row r="6" spans="1:6" x14ac:dyDescent="0.25">
      <c r="A6" s="21">
        <v>11200</v>
      </c>
      <c r="B6" s="22" t="s">
        <v>425</v>
      </c>
      <c r="D6" t="str">
        <f t="shared" si="0"/>
        <v>11200 - PĚSTOVÁNÍ RÝŽE</v>
      </c>
    </row>
    <row r="7" spans="1:6" x14ac:dyDescent="0.25">
      <c r="A7" s="21">
        <v>11300</v>
      </c>
      <c r="B7" s="22" t="s">
        <v>426</v>
      </c>
      <c r="D7" t="str">
        <f t="shared" si="0"/>
        <v>11300 - PĚSTOVÁNÍ ZELENINY A MELOUNŮ, KOŘENŮ A HLÍZ</v>
      </c>
    </row>
    <row r="8" spans="1:6" x14ac:dyDescent="0.25">
      <c r="A8" s="21">
        <v>11400</v>
      </c>
      <c r="B8" s="22" t="s">
        <v>427</v>
      </c>
      <c r="D8" t="str">
        <f t="shared" si="0"/>
        <v>11400 - PĚSTOVÁNÍ CUKROVÉ TŘTINY</v>
      </c>
    </row>
    <row r="9" spans="1:6" x14ac:dyDescent="0.25">
      <c r="A9" s="21">
        <v>11500</v>
      </c>
      <c r="B9" s="22" t="s">
        <v>428</v>
      </c>
      <c r="D9" t="str">
        <f t="shared" si="0"/>
        <v>11500 - PĚSTOVÁNÍ TABÁKU</v>
      </c>
    </row>
    <row r="10" spans="1:6" x14ac:dyDescent="0.25">
      <c r="A10" s="21">
        <v>11600</v>
      </c>
      <c r="B10" s="22" t="s">
        <v>429</v>
      </c>
      <c r="D10" t="str">
        <f t="shared" si="0"/>
        <v>11600 - PĚSTOVÁNÍ PŘADNÝCH ROSTLIN</v>
      </c>
    </row>
    <row r="11" spans="1:6" x14ac:dyDescent="0.25">
      <c r="A11" s="21">
        <v>11900</v>
      </c>
      <c r="B11" s="22" t="s">
        <v>430</v>
      </c>
      <c r="D11" t="str">
        <f t="shared" si="0"/>
        <v>11900 - PĚSTOVÁNÍ OSTATNÍCH PLODIN JINÝCH NEŽ TRVALÝCH</v>
      </c>
    </row>
    <row r="12" spans="1:6" x14ac:dyDescent="0.25">
      <c r="A12" s="21">
        <v>12000</v>
      </c>
      <c r="B12" s="22" t="s">
        <v>431</v>
      </c>
      <c r="D12" t="str">
        <f t="shared" si="0"/>
        <v>12000 - PĚSTOVÁNÍ TRVALÝCH PLODIN</v>
      </c>
    </row>
    <row r="13" spans="1:6" x14ac:dyDescent="0.25">
      <c r="A13" s="21">
        <v>12100</v>
      </c>
      <c r="B13" s="22" t="s">
        <v>432</v>
      </c>
      <c r="D13" t="str">
        <f t="shared" si="0"/>
        <v>12100 - PĚSTOVÁNÍ VINNÝCH HROZNŮ</v>
      </c>
    </row>
    <row r="14" spans="1:6" x14ac:dyDescent="0.25">
      <c r="A14" s="21">
        <v>12200</v>
      </c>
      <c r="B14" s="22" t="s">
        <v>433</v>
      </c>
      <c r="D14" t="str">
        <f t="shared" si="0"/>
        <v>12200 - PĚSTOVÁNÍ TROPICKÉHO A SUBTROPICKÉHO OVOCE</v>
      </c>
    </row>
    <row r="15" spans="1:6" x14ac:dyDescent="0.25">
      <c r="A15" s="21">
        <v>12300</v>
      </c>
      <c r="B15" s="22" t="s">
        <v>434</v>
      </c>
      <c r="D15" t="str">
        <f t="shared" si="0"/>
        <v>12300 - PĚSTOVÁNÍ CITRUSOVÝCH PLODŮ</v>
      </c>
    </row>
    <row r="16" spans="1:6" x14ac:dyDescent="0.25">
      <c r="A16" s="21">
        <v>12400</v>
      </c>
      <c r="B16" s="22" t="s">
        <v>435</v>
      </c>
      <c r="D16" t="str">
        <f t="shared" si="0"/>
        <v>12400 - PĚSTOVÁNÍ JÁDROVÉHO A PECKOVÉHO OVOCE</v>
      </c>
    </row>
    <row r="17" spans="1:4" x14ac:dyDescent="0.25">
      <c r="A17" s="21">
        <v>12500</v>
      </c>
      <c r="B17" s="22" t="s">
        <v>436</v>
      </c>
      <c r="D17" t="str">
        <f t="shared" si="0"/>
        <v>12500 - PĚSTOVÁNÍ OSTATNÍHO STROMOVÉHO A KEŘOVÉHO OVOCE A OŘECHŮ</v>
      </c>
    </row>
    <row r="18" spans="1:4" x14ac:dyDescent="0.25">
      <c r="A18" s="21">
        <v>12600</v>
      </c>
      <c r="B18" s="22" t="s">
        <v>437</v>
      </c>
      <c r="D18" t="str">
        <f t="shared" si="0"/>
        <v>12600 - PĚSTOVÁNÍ OLEJNATÝCH PLODŮ</v>
      </c>
    </row>
    <row r="19" spans="1:4" x14ac:dyDescent="0.25">
      <c r="A19" s="21">
        <v>12700</v>
      </c>
      <c r="B19" s="22" t="s">
        <v>438</v>
      </c>
      <c r="D19" t="str">
        <f t="shared" si="0"/>
        <v>12700 - PĚSTOVÁNÍ ROSTLIN PRO VÝROBU NÁPOJŮ</v>
      </c>
    </row>
    <row r="20" spans="1:4" x14ac:dyDescent="0.25">
      <c r="A20" s="21">
        <v>12800</v>
      </c>
      <c r="B20" s="22" t="s">
        <v>439</v>
      </c>
      <c r="D20" t="str">
        <f t="shared" si="0"/>
        <v>12800 - PĚSTOVÁNÍ KOŘENÍ, AROMATICKÝCH, LÉČIVÝCH A FARMACEUTICKÝCH ROSTLIN</v>
      </c>
    </row>
    <row r="21" spans="1:4" x14ac:dyDescent="0.25">
      <c r="A21" s="21">
        <v>12900</v>
      </c>
      <c r="B21" s="22" t="s">
        <v>440</v>
      </c>
      <c r="D21" t="str">
        <f t="shared" si="0"/>
        <v>12900 - PĚSTOVÁNÍ OSTATNÍCH TRVALÝCH PLODIN</v>
      </c>
    </row>
    <row r="22" spans="1:4" x14ac:dyDescent="0.25">
      <c r="A22" s="21">
        <v>13000</v>
      </c>
      <c r="B22" s="22" t="s">
        <v>441</v>
      </c>
      <c r="D22" t="str">
        <f t="shared" si="0"/>
        <v>13000 - MNOŽENÍ ROSTLIN</v>
      </c>
    </row>
    <row r="23" spans="1:4" x14ac:dyDescent="0.25">
      <c r="A23" s="21">
        <v>14000</v>
      </c>
      <c r="B23" s="22" t="s">
        <v>442</v>
      </c>
      <c r="D23" t="str">
        <f t="shared" si="0"/>
        <v>14000 - ŽIVOČIŠNÁ VÝROBA</v>
      </c>
    </row>
    <row r="24" spans="1:4" x14ac:dyDescent="0.25">
      <c r="A24" s="21">
        <v>14100</v>
      </c>
      <c r="B24" s="22" t="s">
        <v>443</v>
      </c>
      <c r="D24" t="str">
        <f t="shared" si="0"/>
        <v>14100 - CHOV MLÉČNÉHO SKOTU</v>
      </c>
    </row>
    <row r="25" spans="1:4" x14ac:dyDescent="0.25">
      <c r="A25" s="21">
        <v>14200</v>
      </c>
      <c r="B25" s="22" t="s">
        <v>444</v>
      </c>
      <c r="D25" t="str">
        <f t="shared" si="0"/>
        <v>14200 - CHOV JINÉHO SKOTU</v>
      </c>
    </row>
    <row r="26" spans="1:4" x14ac:dyDescent="0.25">
      <c r="A26" s="21">
        <v>14300</v>
      </c>
      <c r="B26" s="22" t="s">
        <v>445</v>
      </c>
      <c r="D26" t="str">
        <f t="shared" si="0"/>
        <v>14300 - CHOV KONÍ A JINÝCH KOŇOVITÝCH</v>
      </c>
    </row>
    <row r="27" spans="1:4" x14ac:dyDescent="0.25">
      <c r="A27" s="21">
        <v>14400</v>
      </c>
      <c r="B27" s="22" t="s">
        <v>446</v>
      </c>
      <c r="D27" t="str">
        <f t="shared" si="0"/>
        <v>14400 - CHOV VELBLOUDŮ A VELBLOUDOVITÝCH</v>
      </c>
    </row>
    <row r="28" spans="1:4" x14ac:dyDescent="0.25">
      <c r="A28" s="21">
        <v>14500</v>
      </c>
      <c r="B28" s="22" t="s">
        <v>447</v>
      </c>
      <c r="D28" t="str">
        <f t="shared" si="0"/>
        <v>14500 - CHOV OVCÍ A KOZ</v>
      </c>
    </row>
    <row r="29" spans="1:4" x14ac:dyDescent="0.25">
      <c r="A29" s="21">
        <v>14600</v>
      </c>
      <c r="B29" s="22" t="s">
        <v>448</v>
      </c>
      <c r="D29" t="str">
        <f t="shared" si="0"/>
        <v>14600 - CHOV PRASAT</v>
      </c>
    </row>
    <row r="30" spans="1:4" x14ac:dyDescent="0.25">
      <c r="A30" s="21">
        <v>14700</v>
      </c>
      <c r="B30" s="22" t="s">
        <v>449</v>
      </c>
      <c r="D30" t="str">
        <f t="shared" si="0"/>
        <v>14700 - CHOV DRŮBEŽE</v>
      </c>
    </row>
    <row r="31" spans="1:4" x14ac:dyDescent="0.25">
      <c r="A31" s="21">
        <v>14900</v>
      </c>
      <c r="B31" s="22" t="s">
        <v>450</v>
      </c>
      <c r="D31" t="str">
        <f t="shared" si="0"/>
        <v>14900 - CHOV OSTATNÍCH ZVÍŘAT</v>
      </c>
    </row>
    <row r="32" spans="1:4" x14ac:dyDescent="0.25">
      <c r="A32" s="21">
        <v>14910</v>
      </c>
      <c r="B32" s="22" t="s">
        <v>451</v>
      </c>
      <c r="D32" t="str">
        <f t="shared" si="0"/>
        <v>14910 - CHOV DROBNÝCH HOSPODÁŘSKÝCH ZVÍŘAT</v>
      </c>
    </row>
    <row r="33" spans="1:4" x14ac:dyDescent="0.25">
      <c r="A33" s="21">
        <v>14920</v>
      </c>
      <c r="B33" s="22" t="s">
        <v>452</v>
      </c>
      <c r="D33" t="str">
        <f t="shared" si="0"/>
        <v>14920 - CHOV KOŽEŠINOVÝCH ZVÍŘAT</v>
      </c>
    </row>
    <row r="34" spans="1:4" x14ac:dyDescent="0.25">
      <c r="A34" s="21">
        <v>14930</v>
      </c>
      <c r="B34" s="22" t="s">
        <v>453</v>
      </c>
      <c r="D34" t="str">
        <f t="shared" si="0"/>
        <v>14930 - CHOV ZVÍŘAT PRO ZÁJMOVÝ CHOV</v>
      </c>
    </row>
    <row r="35" spans="1:4" x14ac:dyDescent="0.25">
      <c r="A35" s="21">
        <v>14990</v>
      </c>
      <c r="B35" s="22" t="s">
        <v>454</v>
      </c>
      <c r="D35" t="str">
        <f t="shared" si="0"/>
        <v>14990 - CHOV OSTATNÍCH ZVÍŘAT J. N.</v>
      </c>
    </row>
    <row r="36" spans="1:4" x14ac:dyDescent="0.25">
      <c r="A36" s="21">
        <v>15000</v>
      </c>
      <c r="B36" s="22" t="s">
        <v>455</v>
      </c>
      <c r="D36" t="str">
        <f t="shared" si="0"/>
        <v>15000 - SMÍŠENÉ HOSPODÁŘSTVÍ</v>
      </c>
    </row>
    <row r="37" spans="1:4" x14ac:dyDescent="0.25">
      <c r="A37" s="21">
        <v>16000</v>
      </c>
      <c r="B37" s="22" t="s">
        <v>456</v>
      </c>
      <c r="D37" t="str">
        <f t="shared" si="0"/>
        <v>16000 - PODPŮRNÉ ČINNOSTI PRO ZEMĚDĚLSTVÍ A POSKLIZŇOVÉ ČINNOSTI</v>
      </c>
    </row>
    <row r="38" spans="1:4" x14ac:dyDescent="0.25">
      <c r="A38" s="21">
        <v>16100</v>
      </c>
      <c r="B38" s="22" t="s">
        <v>457</v>
      </c>
      <c r="D38" t="str">
        <f t="shared" si="0"/>
        <v>16100 - PODPŮRNÉ ČINNOSTI PRO ROSTLINNOU VÝROBU</v>
      </c>
    </row>
    <row r="39" spans="1:4" x14ac:dyDescent="0.25">
      <c r="A39" s="21">
        <v>16200</v>
      </c>
      <c r="B39" s="22" t="s">
        <v>458</v>
      </c>
      <c r="D39" t="str">
        <f t="shared" si="0"/>
        <v>16200 - PODPŮRNÉ ČINNOSTI PRO ŽIVOČIŠNOU VÝROBU</v>
      </c>
    </row>
    <row r="40" spans="1:4" x14ac:dyDescent="0.25">
      <c r="A40" s="21">
        <v>16300</v>
      </c>
      <c r="B40" s="22" t="s">
        <v>459</v>
      </c>
      <c r="D40" t="str">
        <f t="shared" si="0"/>
        <v>16300 - POSKLIZŇOVÉ ČINNOSTI</v>
      </c>
    </row>
    <row r="41" spans="1:4" x14ac:dyDescent="0.25">
      <c r="A41" s="21">
        <v>16400</v>
      </c>
      <c r="B41" s="22" t="s">
        <v>460</v>
      </c>
      <c r="D41" t="str">
        <f t="shared" si="0"/>
        <v>16400 - ZPRACOVÁNÍ OSIVA PRO ÚČELY MNOŽENÍ</v>
      </c>
    </row>
    <row r="42" spans="1:4" x14ac:dyDescent="0.25">
      <c r="A42" s="21">
        <v>17000</v>
      </c>
      <c r="B42" s="22" t="s">
        <v>461</v>
      </c>
      <c r="D42" t="str">
        <f t="shared" si="0"/>
        <v>17000 - LOV A ODCHYT DIVOKÝCH ZVÍŘAT A SOUVISEJÍCÍ ČINNOSTI</v>
      </c>
    </row>
    <row r="43" spans="1:4" x14ac:dyDescent="0.25">
      <c r="A43" s="21">
        <v>20000</v>
      </c>
      <c r="B43" s="22" t="s">
        <v>462</v>
      </c>
      <c r="D43" t="str">
        <f t="shared" si="0"/>
        <v>20000 - LESNICTVÍ A TĚŽBA DŘEVA</v>
      </c>
    </row>
    <row r="44" spans="1:4" x14ac:dyDescent="0.25">
      <c r="A44" s="21">
        <v>21000</v>
      </c>
      <c r="B44" s="22" t="s">
        <v>463</v>
      </c>
      <c r="D44" t="str">
        <f t="shared" si="0"/>
        <v>21000 - LESNÍ HOSPODÁŘSTVÍ A JINÉ ČINNOSTI V OBLASTI LESNICTVÍ</v>
      </c>
    </row>
    <row r="45" spans="1:4" x14ac:dyDescent="0.25">
      <c r="A45" s="21">
        <v>22000</v>
      </c>
      <c r="B45" s="22" t="s">
        <v>464</v>
      </c>
      <c r="D45" t="str">
        <f t="shared" si="0"/>
        <v>22000 - TĚŽBA DŘEVA</v>
      </c>
    </row>
    <row r="46" spans="1:4" x14ac:dyDescent="0.25">
      <c r="A46" s="21">
        <v>23000</v>
      </c>
      <c r="B46" s="22" t="s">
        <v>465</v>
      </c>
      <c r="D46" t="str">
        <f t="shared" si="0"/>
        <v>23000 - SBĚR A ZÍSKÁVÁNÍ VOLNĚ ROSTOUCÍCH PLODŮ A MATERIÁLŮ, KROMĚ DŘEVA</v>
      </c>
    </row>
    <row r="47" spans="1:4" x14ac:dyDescent="0.25">
      <c r="A47" s="21">
        <v>24000</v>
      </c>
      <c r="B47" s="22" t="s">
        <v>466</v>
      </c>
      <c r="D47" t="str">
        <f t="shared" si="0"/>
        <v>24000 - PODPŮRNÉ ČINNOSTI PRO LESNICTVÍ</v>
      </c>
    </row>
    <row r="48" spans="1:4" x14ac:dyDescent="0.25">
      <c r="A48" s="21">
        <v>30000</v>
      </c>
      <c r="B48" s="22" t="s">
        <v>467</v>
      </c>
      <c r="D48" t="str">
        <f t="shared" si="0"/>
        <v>30000 - RYBOLOV A AKVAKULTURA</v>
      </c>
    </row>
    <row r="49" spans="1:4" x14ac:dyDescent="0.25">
      <c r="A49" s="21">
        <v>31000</v>
      </c>
      <c r="B49" s="22" t="s">
        <v>468</v>
      </c>
      <c r="D49" t="str">
        <f t="shared" si="0"/>
        <v>31000 - RYBOLOV</v>
      </c>
    </row>
    <row r="50" spans="1:4" x14ac:dyDescent="0.25">
      <c r="A50" s="21">
        <v>31100</v>
      </c>
      <c r="B50" s="22" t="s">
        <v>469</v>
      </c>
      <c r="D50" t="str">
        <f t="shared" si="0"/>
        <v>31100 - MOŘSKÝ RYBOLOV</v>
      </c>
    </row>
    <row r="51" spans="1:4" x14ac:dyDescent="0.25">
      <c r="A51" s="21">
        <v>31200</v>
      </c>
      <c r="B51" s="22" t="s">
        <v>470</v>
      </c>
      <c r="D51" t="str">
        <f t="shared" si="0"/>
        <v>31200 - SLADKOVODNÍ RYBOLOV</v>
      </c>
    </row>
    <row r="52" spans="1:4" x14ac:dyDescent="0.25">
      <c r="A52" s="21">
        <v>32000</v>
      </c>
      <c r="B52" s="22" t="s">
        <v>471</v>
      </c>
      <c r="D52" t="str">
        <f t="shared" si="0"/>
        <v>32000 - AKVAKULTURA</v>
      </c>
    </row>
    <row r="53" spans="1:4" x14ac:dyDescent="0.25">
      <c r="A53" s="21">
        <v>32100</v>
      </c>
      <c r="B53" s="22" t="s">
        <v>472</v>
      </c>
      <c r="D53" t="str">
        <f t="shared" si="0"/>
        <v>32100 - MOŘSKÁ AKVAKULTURA</v>
      </c>
    </row>
    <row r="54" spans="1:4" x14ac:dyDescent="0.25">
      <c r="A54" s="21">
        <v>32200</v>
      </c>
      <c r="B54" s="22" t="s">
        <v>473</v>
      </c>
      <c r="D54" t="str">
        <f t="shared" si="0"/>
        <v>32200 - SLADKOVODNÍ AKVAKULTURA</v>
      </c>
    </row>
    <row r="55" spans="1:4" x14ac:dyDescent="0.25">
      <c r="A55" s="21">
        <v>50000</v>
      </c>
      <c r="B55" s="22" t="s">
        <v>474</v>
      </c>
      <c r="D55" t="str">
        <f t="shared" si="0"/>
        <v>50000 - TĚŽBA A ÚPRAVA ČERNÉHO A HNĚDÉHO UHLÍ</v>
      </c>
    </row>
    <row r="56" spans="1:4" x14ac:dyDescent="0.25">
      <c r="A56" s="21">
        <v>51000</v>
      </c>
      <c r="B56" s="22" t="s">
        <v>475</v>
      </c>
      <c r="D56" t="str">
        <f t="shared" si="0"/>
        <v>51000 - TĚŽBA A ÚPRAVA ČERNÉHO UHLÍ</v>
      </c>
    </row>
    <row r="57" spans="1:4" x14ac:dyDescent="0.25">
      <c r="A57" s="21">
        <v>51010</v>
      </c>
      <c r="B57" s="22" t="s">
        <v>476</v>
      </c>
      <c r="D57" t="str">
        <f t="shared" si="0"/>
        <v>51010 - TĚŽBA ČERNÉHO UHLÍ</v>
      </c>
    </row>
    <row r="58" spans="1:4" x14ac:dyDescent="0.25">
      <c r="A58" s="21">
        <v>51020</v>
      </c>
      <c r="B58" s="22" t="s">
        <v>477</v>
      </c>
      <c r="D58" t="str">
        <f t="shared" si="0"/>
        <v>51020 - ÚPRAVA ČERNÉHO UHLÍ</v>
      </c>
    </row>
    <row r="59" spans="1:4" x14ac:dyDescent="0.25">
      <c r="A59" s="21">
        <v>52000</v>
      </c>
      <c r="B59" s="22" t="s">
        <v>478</v>
      </c>
      <c r="D59" t="str">
        <f t="shared" si="0"/>
        <v>52000 - TĚŽBA A ÚPRAVA HNĚDÉHO UHLÍ</v>
      </c>
    </row>
    <row r="60" spans="1:4" x14ac:dyDescent="0.25">
      <c r="A60" s="21">
        <v>52010</v>
      </c>
      <c r="B60" s="22" t="s">
        <v>479</v>
      </c>
      <c r="D60" t="str">
        <f t="shared" si="0"/>
        <v>52010 - TĚŽBA HNĚDÉHO UHLÍ, KROMĚ LIGNITU</v>
      </c>
    </row>
    <row r="61" spans="1:4" x14ac:dyDescent="0.25">
      <c r="A61" s="21">
        <v>52020</v>
      </c>
      <c r="B61" s="22" t="s">
        <v>480</v>
      </c>
      <c r="D61" t="str">
        <f t="shared" si="0"/>
        <v>52020 - ÚPRAVA HNĚDÉHO UHLÍ, KROMĚ LIGNITU</v>
      </c>
    </row>
    <row r="62" spans="1:4" x14ac:dyDescent="0.25">
      <c r="A62" s="21">
        <v>52030</v>
      </c>
      <c r="B62" s="22" t="s">
        <v>481</v>
      </c>
      <c r="D62" t="str">
        <f t="shared" si="0"/>
        <v>52030 - TĚŽBA LIGNITU</v>
      </c>
    </row>
    <row r="63" spans="1:4" x14ac:dyDescent="0.25">
      <c r="A63" s="21">
        <v>52040</v>
      </c>
      <c r="B63" s="22" t="s">
        <v>482</v>
      </c>
      <c r="D63" t="str">
        <f t="shared" si="0"/>
        <v>52040 - ÚPRAVA LIGNITU</v>
      </c>
    </row>
    <row r="64" spans="1:4" x14ac:dyDescent="0.25">
      <c r="A64" s="21">
        <v>60000</v>
      </c>
      <c r="B64" s="22" t="s">
        <v>483</v>
      </c>
      <c r="D64" t="str">
        <f t="shared" si="0"/>
        <v>60000 - TĚŽBA ROPY A ZEMNÍHO PLYNU</v>
      </c>
    </row>
    <row r="65" spans="1:4" x14ac:dyDescent="0.25">
      <c r="A65" s="21">
        <v>61000</v>
      </c>
      <c r="B65" s="22" t="s">
        <v>484</v>
      </c>
      <c r="D65" t="str">
        <f t="shared" si="0"/>
        <v>61000 - TĚŽBA ROPY</v>
      </c>
    </row>
    <row r="66" spans="1:4" x14ac:dyDescent="0.25">
      <c r="A66" s="21">
        <v>62000</v>
      </c>
      <c r="B66" s="22" t="s">
        <v>485</v>
      </c>
      <c r="D66" t="str">
        <f t="shared" si="0"/>
        <v>62000 - TĚŽBA ZEMNÍHO PLYNU</v>
      </c>
    </row>
    <row r="67" spans="1:4" x14ac:dyDescent="0.25">
      <c r="A67" s="21">
        <v>70000</v>
      </c>
      <c r="B67" s="22" t="s">
        <v>486</v>
      </c>
      <c r="D67" t="str">
        <f t="shared" si="0"/>
        <v>70000 - TĚŽBA A ÚPRAVA RUD</v>
      </c>
    </row>
    <row r="68" spans="1:4" x14ac:dyDescent="0.25">
      <c r="A68" s="21">
        <v>71000</v>
      </c>
      <c r="B68" s="22" t="s">
        <v>487</v>
      </c>
      <c r="D68" t="str">
        <f t="shared" ref="D68:D131" si="1">CONCATENATE(A68," - ",B68)</f>
        <v>71000 - TĚŽBA A ÚPRAVA ŽELEZNÝCH RUD</v>
      </c>
    </row>
    <row r="69" spans="1:4" x14ac:dyDescent="0.25">
      <c r="A69" s="21">
        <v>71010</v>
      </c>
      <c r="B69" s="22" t="s">
        <v>488</v>
      </c>
      <c r="D69" t="str">
        <f t="shared" si="1"/>
        <v>71010 - TĚŽBA ŽELEZNÝCH RUD</v>
      </c>
    </row>
    <row r="70" spans="1:4" x14ac:dyDescent="0.25">
      <c r="A70" s="21">
        <v>71020</v>
      </c>
      <c r="B70" s="22" t="s">
        <v>489</v>
      </c>
      <c r="D70" t="str">
        <f t="shared" si="1"/>
        <v>71020 - ÚPRAVA ŽELEZNÝCH RUD</v>
      </c>
    </row>
    <row r="71" spans="1:4" x14ac:dyDescent="0.25">
      <c r="A71" s="21">
        <v>72000</v>
      </c>
      <c r="B71" s="22" t="s">
        <v>490</v>
      </c>
      <c r="D71" t="str">
        <f t="shared" si="1"/>
        <v>72000 - TĚŽBA A ÚPRAVA NEŽELEZNÝCH RUD</v>
      </c>
    </row>
    <row r="72" spans="1:4" x14ac:dyDescent="0.25">
      <c r="A72" s="21">
        <v>72100</v>
      </c>
      <c r="B72" s="22" t="s">
        <v>491</v>
      </c>
      <c r="D72" t="str">
        <f t="shared" si="1"/>
        <v>72100 - TĚŽBA A ÚPRAVA URANOVÝCH A THORIOVÝCH RUD</v>
      </c>
    </row>
    <row r="73" spans="1:4" x14ac:dyDescent="0.25">
      <c r="A73" s="21">
        <v>72110</v>
      </c>
      <c r="B73" s="22" t="s">
        <v>492</v>
      </c>
      <c r="D73" t="str">
        <f t="shared" si="1"/>
        <v>72110 - TĚŽBA URANOVÝCH A THORIOVÝCH RUD</v>
      </c>
    </row>
    <row r="74" spans="1:4" x14ac:dyDescent="0.25">
      <c r="A74" s="21">
        <v>72120</v>
      </c>
      <c r="B74" s="22" t="s">
        <v>493</v>
      </c>
      <c r="D74" t="str">
        <f t="shared" si="1"/>
        <v>72120 - ÚPRAVA URANOVÝCH A THORIOVÝCH RUD</v>
      </c>
    </row>
    <row r="75" spans="1:4" x14ac:dyDescent="0.25">
      <c r="A75" s="21">
        <v>72900</v>
      </c>
      <c r="B75" s="22" t="s">
        <v>494</v>
      </c>
      <c r="D75" t="str">
        <f t="shared" si="1"/>
        <v>72900 - TĚŽBA A ÚPRAVA OSTATNÍCH NEŽELEZNÝCH RUD</v>
      </c>
    </row>
    <row r="76" spans="1:4" x14ac:dyDescent="0.25">
      <c r="A76" s="21">
        <v>72910</v>
      </c>
      <c r="B76" s="22" t="s">
        <v>495</v>
      </c>
      <c r="D76" t="str">
        <f t="shared" si="1"/>
        <v>72910 - TĚŽBA OSTATNÍCH NEŽELEZNÝCH RUD</v>
      </c>
    </row>
    <row r="77" spans="1:4" x14ac:dyDescent="0.25">
      <c r="A77" s="21">
        <v>72920</v>
      </c>
      <c r="B77" s="22" t="s">
        <v>496</v>
      </c>
      <c r="D77" t="str">
        <f t="shared" si="1"/>
        <v>72920 - ÚPRAVA OSTATNÍCH NEŽELEZNÝCH RUD</v>
      </c>
    </row>
    <row r="78" spans="1:4" x14ac:dyDescent="0.25">
      <c r="A78" s="21">
        <v>80000</v>
      </c>
      <c r="B78" s="22" t="s">
        <v>497</v>
      </c>
      <c r="D78" t="str">
        <f t="shared" si="1"/>
        <v>80000 - OSTATNÍ TĚŽBA A DOBÝVÁNÍ</v>
      </c>
    </row>
    <row r="79" spans="1:4" x14ac:dyDescent="0.25">
      <c r="A79" s="21">
        <v>81000</v>
      </c>
      <c r="B79" s="22" t="s">
        <v>498</v>
      </c>
      <c r="D79" t="str">
        <f t="shared" si="1"/>
        <v>81000 - DOBÝVÁNÍ KAMENE, PÍSKŮ A JÍLŮ</v>
      </c>
    </row>
    <row r="80" spans="1:4" x14ac:dyDescent="0.25">
      <c r="A80" s="21">
        <v>81100</v>
      </c>
      <c r="B80" s="22" t="s">
        <v>499</v>
      </c>
      <c r="D80" t="str">
        <f t="shared" si="1"/>
        <v>81100 - DOBÝVÁNÍ KAMENE PRO VÝTVARNÉ NEBO STAVEBNÍ ÚČELY, VÁPENCE, SÁDROVCE, KŘÍDY A BŘIDLICE</v>
      </c>
    </row>
    <row r="81" spans="1:4" x14ac:dyDescent="0.25">
      <c r="A81" s="21">
        <v>81200</v>
      </c>
      <c r="B81" s="22" t="s">
        <v>500</v>
      </c>
      <c r="D81" t="str">
        <f t="shared" si="1"/>
        <v>81200 - PROVOZ PÍSKOVEN A ŠTĚRKOPÍSKOVEN; TĚŽBA JÍLŮ A KAOLINU</v>
      </c>
    </row>
    <row r="82" spans="1:4" x14ac:dyDescent="0.25">
      <c r="A82" s="21">
        <v>89000</v>
      </c>
      <c r="B82" s="22" t="s">
        <v>501</v>
      </c>
      <c r="D82" t="str">
        <f t="shared" si="1"/>
        <v>89000 - TĚŽBA A DOBÝVÁNÍ J. N.</v>
      </c>
    </row>
    <row r="83" spans="1:4" x14ac:dyDescent="0.25">
      <c r="A83" s="21">
        <v>89100</v>
      </c>
      <c r="B83" s="22" t="s">
        <v>502</v>
      </c>
      <c r="D83" t="str">
        <f t="shared" si="1"/>
        <v>89100 - TĚŽBA CHEMICKÝCH MINERÁLŮ A MINERÁLŮ PRO VÝROBU HNOJIV</v>
      </c>
    </row>
    <row r="84" spans="1:4" x14ac:dyDescent="0.25">
      <c r="A84" s="21">
        <v>89200</v>
      </c>
      <c r="B84" s="22" t="s">
        <v>503</v>
      </c>
      <c r="D84" t="str">
        <f t="shared" si="1"/>
        <v>89200 - TĚŽBA RAŠELINY</v>
      </c>
    </row>
    <row r="85" spans="1:4" x14ac:dyDescent="0.25">
      <c r="A85" s="21">
        <v>89300</v>
      </c>
      <c r="B85" s="22" t="s">
        <v>504</v>
      </c>
      <c r="D85" t="str">
        <f t="shared" si="1"/>
        <v>89300 - TĚŽBA SOLI</v>
      </c>
    </row>
    <row r="86" spans="1:4" x14ac:dyDescent="0.25">
      <c r="A86" s="21">
        <v>89900</v>
      </c>
      <c r="B86" s="22" t="s">
        <v>505</v>
      </c>
      <c r="D86" t="str">
        <f t="shared" si="1"/>
        <v>89900 - OSTATNÍ TĚŽBA A DOBÝVÁNÍ J. N.</v>
      </c>
    </row>
    <row r="87" spans="1:4" x14ac:dyDescent="0.25">
      <c r="A87" s="21">
        <v>90000</v>
      </c>
      <c r="B87" s="22" t="s">
        <v>506</v>
      </c>
      <c r="D87" t="str">
        <f t="shared" si="1"/>
        <v>90000 - PODPŮRNÉ ČINNOSTI PŘI TĚŽBĚ</v>
      </c>
    </row>
    <row r="88" spans="1:4" x14ac:dyDescent="0.25">
      <c r="A88" s="21">
        <v>91000</v>
      </c>
      <c r="B88" s="22" t="s">
        <v>507</v>
      </c>
      <c r="D88" t="str">
        <f t="shared" si="1"/>
        <v>91000 - PODPŮRNÉ ČINNOSTI PŘI TĚŽBĚ ROPY A ZEMNÍHO PLYNU</v>
      </c>
    </row>
    <row r="89" spans="1:4" x14ac:dyDescent="0.25">
      <c r="A89" s="21">
        <v>99000</v>
      </c>
      <c r="B89" s="22" t="s">
        <v>508</v>
      </c>
      <c r="D89" t="str">
        <f t="shared" si="1"/>
        <v>99000 - PODPŮRNÉ ČINNOSTI PŘI OSTATNÍ TĚŽBĚ A DOBÝVÁNÍ</v>
      </c>
    </row>
    <row r="90" spans="1:4" x14ac:dyDescent="0.25">
      <c r="A90" s="21">
        <v>100000</v>
      </c>
      <c r="B90" s="22" t="s">
        <v>509</v>
      </c>
      <c r="D90" t="str">
        <f t="shared" si="1"/>
        <v>100000 - VÝROBA POTRAVINÁŘSKÝCH VÝROBKŮ</v>
      </c>
    </row>
    <row r="91" spans="1:4" x14ac:dyDescent="0.25">
      <c r="A91" s="21">
        <v>101000</v>
      </c>
      <c r="B91" s="22" t="s">
        <v>510</v>
      </c>
      <c r="D91" t="str">
        <f t="shared" si="1"/>
        <v>101000 - ZPRACOVÁNÍ A KONZERVOVÁNÍ MASA A VÝROBA MASNÝCH VÝROBKŮ</v>
      </c>
    </row>
    <row r="92" spans="1:4" x14ac:dyDescent="0.25">
      <c r="A92" s="21">
        <v>101100</v>
      </c>
      <c r="B92" s="22" t="s">
        <v>511</v>
      </c>
      <c r="D92" t="str">
        <f t="shared" si="1"/>
        <v>101100 - ZPRACOVÁNÍ A KONZERVOVÁNÍ MASA, KROMĚ DRŮBEŽÍHO</v>
      </c>
    </row>
    <row r="93" spans="1:4" x14ac:dyDescent="0.25">
      <c r="A93" s="21">
        <v>101200</v>
      </c>
      <c r="B93" s="22" t="s">
        <v>512</v>
      </c>
      <c r="D93" t="str">
        <f t="shared" si="1"/>
        <v>101200 - ZPRACOVÁNÍ A KONZERVOVÁNÍ DRŮBEŽÍHO MASA</v>
      </c>
    </row>
    <row r="94" spans="1:4" x14ac:dyDescent="0.25">
      <c r="A94" s="21">
        <v>101300</v>
      </c>
      <c r="B94" s="22" t="s">
        <v>513</v>
      </c>
      <c r="D94" t="str">
        <f t="shared" si="1"/>
        <v>101300 - VÝROBA MASNÝCH VÝROBKŮ A VÝROBKŮ Z DRŮBEŽÍHO MASA</v>
      </c>
    </row>
    <row r="95" spans="1:4" x14ac:dyDescent="0.25">
      <c r="A95" s="21">
        <v>102000</v>
      </c>
      <c r="B95" s="22" t="s">
        <v>514</v>
      </c>
      <c r="D95" t="str">
        <f t="shared" si="1"/>
        <v>102000 - ZPRACOVÁNÍ A KONZERVOVÁNÍ RYB, KORÝŠŮ A MĚKKÝŠŮ</v>
      </c>
    </row>
    <row r="96" spans="1:4" x14ac:dyDescent="0.25">
      <c r="A96" s="21">
        <v>103000</v>
      </c>
      <c r="B96" s="22" t="s">
        <v>515</v>
      </c>
      <c r="D96" t="str">
        <f t="shared" si="1"/>
        <v>103000 - ZPRACOVÁNÍ A KONZERVOVÁNÍ OVOCE A ZELENINY</v>
      </c>
    </row>
    <row r="97" spans="1:4" x14ac:dyDescent="0.25">
      <c r="A97" s="21">
        <v>103100</v>
      </c>
      <c r="B97" s="22" t="s">
        <v>516</v>
      </c>
      <c r="D97" t="str">
        <f t="shared" si="1"/>
        <v>103100 - ZPRACOVÁNÍ A KONZERVOVÁNÍ BRAMBOR</v>
      </c>
    </row>
    <row r="98" spans="1:4" x14ac:dyDescent="0.25">
      <c r="A98" s="21">
        <v>103200</v>
      </c>
      <c r="B98" s="22" t="s">
        <v>517</v>
      </c>
      <c r="D98" t="str">
        <f t="shared" si="1"/>
        <v>103200 - VÝROBA OVOCNÝCH A ZELENINOVÝCH ŠŤÁV</v>
      </c>
    </row>
    <row r="99" spans="1:4" x14ac:dyDescent="0.25">
      <c r="A99" s="21">
        <v>103900</v>
      </c>
      <c r="B99" s="22" t="s">
        <v>518</v>
      </c>
      <c r="D99" t="str">
        <f t="shared" si="1"/>
        <v>103900 - OSTATNÍ ZPRACOVÁNÍ A KONZERVOVÁNÍ OVOCE A ZELENINY</v>
      </c>
    </row>
    <row r="100" spans="1:4" x14ac:dyDescent="0.25">
      <c r="A100" s="21">
        <v>104000</v>
      </c>
      <c r="B100" s="22" t="s">
        <v>519</v>
      </c>
      <c r="D100" t="str">
        <f t="shared" si="1"/>
        <v>104000 - VÝROBA ROSTLINNÝCH A ŽIVOČIŠNÝCH OLEJŮ A TUKŮ</v>
      </c>
    </row>
    <row r="101" spans="1:4" x14ac:dyDescent="0.25">
      <c r="A101" s="21">
        <v>104100</v>
      </c>
      <c r="B101" s="22" t="s">
        <v>520</v>
      </c>
      <c r="D101" t="str">
        <f t="shared" si="1"/>
        <v>104100 - VÝROBA OLEJŮ A TUKŮ</v>
      </c>
    </row>
    <row r="102" spans="1:4" x14ac:dyDescent="0.25">
      <c r="A102" s="21">
        <v>104200</v>
      </c>
      <c r="B102" s="22" t="s">
        <v>521</v>
      </c>
      <c r="D102" t="str">
        <f t="shared" si="1"/>
        <v>104200 - VÝROBA MARGARÍNU A PODOBNÝCH JEDLÝCH TUKŮ</v>
      </c>
    </row>
    <row r="103" spans="1:4" x14ac:dyDescent="0.25">
      <c r="A103" s="21">
        <v>105000</v>
      </c>
      <c r="B103" s="22" t="s">
        <v>522</v>
      </c>
      <c r="D103" t="str">
        <f t="shared" si="1"/>
        <v>105000 - VÝROBA MLÉČNÝCH VÝROBKŮ</v>
      </c>
    </row>
    <row r="104" spans="1:4" x14ac:dyDescent="0.25">
      <c r="A104" s="21">
        <v>105100</v>
      </c>
      <c r="B104" s="22" t="s">
        <v>523</v>
      </c>
      <c r="D104" t="str">
        <f t="shared" si="1"/>
        <v>105100 - ZPRACOVÁNÍ MLÉKA, VÝROBA MLÉČNÝCH VÝROBKŮ A SÝRŮ</v>
      </c>
    </row>
    <row r="105" spans="1:4" x14ac:dyDescent="0.25">
      <c r="A105" s="21">
        <v>105200</v>
      </c>
      <c r="B105" s="22" t="s">
        <v>524</v>
      </c>
      <c r="D105" t="str">
        <f t="shared" si="1"/>
        <v>105200 - VÝROBA ZMRZLINY</v>
      </c>
    </row>
    <row r="106" spans="1:4" x14ac:dyDescent="0.25">
      <c r="A106" s="21">
        <v>106000</v>
      </c>
      <c r="B106" s="22" t="s">
        <v>525</v>
      </c>
      <c r="D106" t="str">
        <f t="shared" si="1"/>
        <v>106000 - VÝROBA MLÝNSKÝCH A ŠKROBÁRENSKÝCH VÝROBKŮ</v>
      </c>
    </row>
    <row r="107" spans="1:4" x14ac:dyDescent="0.25">
      <c r="A107" s="21">
        <v>106100</v>
      </c>
      <c r="B107" s="22" t="s">
        <v>526</v>
      </c>
      <c r="D107" t="str">
        <f t="shared" si="1"/>
        <v>106100 - VÝROBA MLÝNSKÝCH VÝROBKŮ</v>
      </c>
    </row>
    <row r="108" spans="1:4" x14ac:dyDescent="0.25">
      <c r="A108" s="21">
        <v>106200</v>
      </c>
      <c r="B108" s="22" t="s">
        <v>527</v>
      </c>
      <c r="D108" t="str">
        <f t="shared" si="1"/>
        <v>106200 - VÝROBA ŠKROBÁRENSKÝCH VÝROBKŮ</v>
      </c>
    </row>
    <row r="109" spans="1:4" x14ac:dyDescent="0.25">
      <c r="A109" s="21">
        <v>107000</v>
      </c>
      <c r="B109" s="22" t="s">
        <v>528</v>
      </c>
      <c r="D109" t="str">
        <f t="shared" si="1"/>
        <v>107000 - VÝROBA PEKAŘSKÝCH, CUKRÁŘSKÝCH A JINÝCH MOUČNÝCH VÝROBKŮ</v>
      </c>
    </row>
    <row r="110" spans="1:4" x14ac:dyDescent="0.25">
      <c r="A110" s="21">
        <v>107100</v>
      </c>
      <c r="B110" s="22" t="s">
        <v>529</v>
      </c>
      <c r="D110" t="str">
        <f t="shared" si="1"/>
        <v>107100 - VÝROBA PEKAŘSKÝCH A CUKRÁŘSKÝCH VÝROBKŮ, KROMĚ TRVANLIVÝCH</v>
      </c>
    </row>
    <row r="111" spans="1:4" x14ac:dyDescent="0.25">
      <c r="A111" s="21">
        <v>107200</v>
      </c>
      <c r="B111" s="22" t="s">
        <v>530</v>
      </c>
      <c r="D111" t="str">
        <f t="shared" si="1"/>
        <v>107200 - VÝROBA SUCHARŮ A SUŠENEK; VÝROBA TRVANLIVÝCH CUKRÁŘSKÝCH VÝROBKŮ</v>
      </c>
    </row>
    <row r="112" spans="1:4" x14ac:dyDescent="0.25">
      <c r="A112" s="21">
        <v>107300</v>
      </c>
      <c r="B112" s="22" t="s">
        <v>531</v>
      </c>
      <c r="D112" t="str">
        <f t="shared" si="1"/>
        <v>107300 - VÝROBA MAKARONŮ, NUDLÍ, KUSKUSU A PODOBNÝCH MOUČNÝCH VÝROBKŮ</v>
      </c>
    </row>
    <row r="113" spans="1:4" x14ac:dyDescent="0.25">
      <c r="A113" s="21">
        <v>108000</v>
      </c>
      <c r="B113" s="22" t="s">
        <v>532</v>
      </c>
      <c r="D113" t="str">
        <f t="shared" si="1"/>
        <v>108000 - VÝROBA OSTATNÍCH POTRAVINÁŘSKÝCH VÝROBKŮ</v>
      </c>
    </row>
    <row r="114" spans="1:4" x14ac:dyDescent="0.25">
      <c r="A114" s="21">
        <v>108100</v>
      </c>
      <c r="B114" s="22" t="s">
        <v>533</v>
      </c>
      <c r="D114" t="str">
        <f t="shared" si="1"/>
        <v>108100 - VÝROBA CUKRU</v>
      </c>
    </row>
    <row r="115" spans="1:4" x14ac:dyDescent="0.25">
      <c r="A115" s="21">
        <v>108200</v>
      </c>
      <c r="B115" s="22" t="s">
        <v>534</v>
      </c>
      <c r="D115" t="str">
        <f t="shared" si="1"/>
        <v>108200 - VÝROBA KAKAA, ČOKOLÁDY A CUKROVINEK</v>
      </c>
    </row>
    <row r="116" spans="1:4" x14ac:dyDescent="0.25">
      <c r="A116" s="21">
        <v>108300</v>
      </c>
      <c r="B116" s="22" t="s">
        <v>535</v>
      </c>
      <c r="D116" t="str">
        <f t="shared" si="1"/>
        <v>108300 - ZPRACOVÁNÍ ČAJE A KÁVY</v>
      </c>
    </row>
    <row r="117" spans="1:4" x14ac:dyDescent="0.25">
      <c r="A117" s="21">
        <v>108400</v>
      </c>
      <c r="B117" s="22" t="s">
        <v>536</v>
      </c>
      <c r="D117" t="str">
        <f t="shared" si="1"/>
        <v>108400 - VÝROBA KOŘENÍ A AROMATICKÝCH VÝTAŽKŮ</v>
      </c>
    </row>
    <row r="118" spans="1:4" x14ac:dyDescent="0.25">
      <c r="A118" s="21">
        <v>108500</v>
      </c>
      <c r="B118" s="22" t="s">
        <v>537</v>
      </c>
      <c r="D118" t="str">
        <f t="shared" si="1"/>
        <v>108500 - VÝROBA HOTOVÝCH POKRMŮ</v>
      </c>
    </row>
    <row r="119" spans="1:4" x14ac:dyDescent="0.25">
      <c r="A119" s="21">
        <v>108600</v>
      </c>
      <c r="B119" s="22" t="s">
        <v>538</v>
      </c>
      <c r="D119" t="str">
        <f t="shared" si="1"/>
        <v>108600 - VÝROBA HOMOGENIZOVANÝCH POTRAVINÁŘSKÝCH PŘÍPRAVKŮ A DIETNÍCH POTRAVIN</v>
      </c>
    </row>
    <row r="120" spans="1:4" x14ac:dyDescent="0.25">
      <c r="A120" s="21">
        <v>108900</v>
      </c>
      <c r="B120" s="22" t="s">
        <v>539</v>
      </c>
      <c r="D120" t="str">
        <f t="shared" si="1"/>
        <v>108900 - VÝROBA OSTATNÍCH POTRAVINÁŘSKÝCH VÝROBKŮ J. N.</v>
      </c>
    </row>
    <row r="121" spans="1:4" x14ac:dyDescent="0.25">
      <c r="A121" s="21">
        <v>109000</v>
      </c>
      <c r="B121" s="22" t="s">
        <v>540</v>
      </c>
      <c r="D121" t="str">
        <f t="shared" si="1"/>
        <v>109000 - VÝROBA PRŮMYSLOVÝCH KRMIV</v>
      </c>
    </row>
    <row r="122" spans="1:4" x14ac:dyDescent="0.25">
      <c r="A122" s="21">
        <v>109100</v>
      </c>
      <c r="B122" s="22" t="s">
        <v>541</v>
      </c>
      <c r="D122" t="str">
        <f t="shared" si="1"/>
        <v>109100 - VÝROBA PRŮMYSLOVÝCH KRMIV PRO HOSPODÁŘSKÁ ZVÍŘATA</v>
      </c>
    </row>
    <row r="123" spans="1:4" x14ac:dyDescent="0.25">
      <c r="A123" s="21">
        <v>109200</v>
      </c>
      <c r="B123" s="22" t="s">
        <v>542</v>
      </c>
      <c r="D123" t="str">
        <f t="shared" si="1"/>
        <v>109200 - VÝROBA PRŮMYSLOVÝCH KRMIV PRO ZVÍŘATA V ZÁJMOVÉM CHOVU</v>
      </c>
    </row>
    <row r="124" spans="1:4" x14ac:dyDescent="0.25">
      <c r="A124" s="21">
        <v>110000</v>
      </c>
      <c r="B124" s="22" t="s">
        <v>543</v>
      </c>
      <c r="D124" t="str">
        <f t="shared" si="1"/>
        <v>110000 - VÝROBA NÁPOJŮ</v>
      </c>
    </row>
    <row r="125" spans="1:4" x14ac:dyDescent="0.25">
      <c r="A125" s="21">
        <v>110100</v>
      </c>
      <c r="B125" s="22" t="s">
        <v>544</v>
      </c>
      <c r="D125" t="str">
        <f t="shared" si="1"/>
        <v>110100 - DESTILACE, REKTIFIKACE A MÍCHÁNÍ LIHOVIN</v>
      </c>
    </row>
    <row r="126" spans="1:4" x14ac:dyDescent="0.25">
      <c r="A126" s="21">
        <v>110200</v>
      </c>
      <c r="B126" s="22" t="s">
        <v>545</v>
      </c>
      <c r="D126" t="str">
        <f t="shared" si="1"/>
        <v>110200 - VÝROBA VÍNA Z VINNÝCH HROZNŮ</v>
      </c>
    </row>
    <row r="127" spans="1:4" x14ac:dyDescent="0.25">
      <c r="A127" s="21">
        <v>110300</v>
      </c>
      <c r="B127" s="22" t="s">
        <v>546</v>
      </c>
      <c r="D127" t="str">
        <f t="shared" si="1"/>
        <v>110300 - VÝROBA JABLEČNÉHO VÍNA A JINÝCH OVOCNÝCH VÍN</v>
      </c>
    </row>
    <row r="128" spans="1:4" x14ac:dyDescent="0.25">
      <c r="A128" s="21">
        <v>110400</v>
      </c>
      <c r="B128" s="22" t="s">
        <v>547</v>
      </c>
      <c r="D128" t="str">
        <f t="shared" si="1"/>
        <v>110400 - VÝROBA OSTATNÍCH NEDESTILOVANÝCH KVAŠENÝCH NÁPOJŮ</v>
      </c>
    </row>
    <row r="129" spans="1:4" x14ac:dyDescent="0.25">
      <c r="A129" s="21">
        <v>110500</v>
      </c>
      <c r="B129" s="22" t="s">
        <v>548</v>
      </c>
      <c r="D129" t="str">
        <f t="shared" si="1"/>
        <v>110500 - VÝROBA PIVA</v>
      </c>
    </row>
    <row r="130" spans="1:4" x14ac:dyDescent="0.25">
      <c r="A130" s="21">
        <v>110600</v>
      </c>
      <c r="B130" s="22" t="s">
        <v>549</v>
      </c>
      <c r="D130" t="str">
        <f t="shared" si="1"/>
        <v>110600 - VÝROBA SLADU</v>
      </c>
    </row>
    <row r="131" spans="1:4" x14ac:dyDescent="0.25">
      <c r="A131" s="21">
        <v>110700</v>
      </c>
      <c r="B131" s="22" t="s">
        <v>550</v>
      </c>
      <c r="D131" t="str">
        <f t="shared" si="1"/>
        <v>110700 - VÝROBA NEALKOHOLICKÝCH NÁPOJŮ; STÁČENÍ MINERÁLNÍCH A OSTATNÍCH VOD DO LAHVÍ</v>
      </c>
    </row>
    <row r="132" spans="1:4" x14ac:dyDescent="0.25">
      <c r="A132" s="21">
        <v>120000</v>
      </c>
      <c r="B132" s="22" t="s">
        <v>551</v>
      </c>
      <c r="D132" t="str">
        <f t="shared" ref="D132:D195" si="2">CONCATENATE(A132," - ",B132)</f>
        <v>120000 - VÝROBA TABÁKOVÝCH VÝROBKŮ</v>
      </c>
    </row>
    <row r="133" spans="1:4" x14ac:dyDescent="0.25">
      <c r="A133" s="21">
        <v>130000</v>
      </c>
      <c r="B133" s="22" t="s">
        <v>552</v>
      </c>
      <c r="D133" t="str">
        <f t="shared" si="2"/>
        <v>130000 - VÝROBA TEXTILIÍ</v>
      </c>
    </row>
    <row r="134" spans="1:4" x14ac:dyDescent="0.25">
      <c r="A134" s="21">
        <v>131000</v>
      </c>
      <c r="B134" s="22" t="s">
        <v>553</v>
      </c>
      <c r="D134" t="str">
        <f t="shared" si="2"/>
        <v>131000 - ÚPRAVA A SPŘÁDÁNÍ TEXTILNÍCH VLÁKEN A PŘÍZE</v>
      </c>
    </row>
    <row r="135" spans="1:4" x14ac:dyDescent="0.25">
      <c r="A135" s="21">
        <v>132000</v>
      </c>
      <c r="B135" s="22" t="s">
        <v>554</v>
      </c>
      <c r="D135" t="str">
        <f t="shared" si="2"/>
        <v>132000 - TKANÍ TEXTILIÍ</v>
      </c>
    </row>
    <row r="136" spans="1:4" x14ac:dyDescent="0.25">
      <c r="A136" s="21">
        <v>133000</v>
      </c>
      <c r="B136" s="22" t="s">
        <v>555</v>
      </c>
      <c r="D136" t="str">
        <f t="shared" si="2"/>
        <v>133000 - KONEČNÁ ÚPRAVA TEXTILIÍ</v>
      </c>
    </row>
    <row r="137" spans="1:4" x14ac:dyDescent="0.25">
      <c r="A137" s="21">
        <v>139000</v>
      </c>
      <c r="B137" s="22" t="s">
        <v>556</v>
      </c>
      <c r="D137" t="str">
        <f t="shared" si="2"/>
        <v>139000 - VÝROBA OSTATNÍCH TEXTILIÍ</v>
      </c>
    </row>
    <row r="138" spans="1:4" x14ac:dyDescent="0.25">
      <c r="A138" s="21">
        <v>139100</v>
      </c>
      <c r="B138" s="22" t="s">
        <v>557</v>
      </c>
      <c r="D138" t="str">
        <f t="shared" si="2"/>
        <v>139100 - VÝROBA PLETENÝCH A HÁČKOVANÝCH MATERIÁLŮ</v>
      </c>
    </row>
    <row r="139" spans="1:4" x14ac:dyDescent="0.25">
      <c r="A139" s="21">
        <v>139200</v>
      </c>
      <c r="B139" s="22" t="s">
        <v>558</v>
      </c>
      <c r="D139" t="str">
        <f t="shared" si="2"/>
        <v>139200 - VÝROBA KONFEKČNÍCH TEXTILNÍCH VÝROBKŮ, KROMĚ ODĚVŮ</v>
      </c>
    </row>
    <row r="140" spans="1:4" x14ac:dyDescent="0.25">
      <c r="A140" s="21">
        <v>139300</v>
      </c>
      <c r="B140" s="22" t="s">
        <v>559</v>
      </c>
      <c r="D140" t="str">
        <f t="shared" si="2"/>
        <v>139300 - VÝROBA KOBERCŮ A KOBERCOVÝCH PŘEDLOŽEK</v>
      </c>
    </row>
    <row r="141" spans="1:4" x14ac:dyDescent="0.25">
      <c r="A141" s="21">
        <v>139400</v>
      </c>
      <c r="B141" s="22" t="s">
        <v>560</v>
      </c>
      <c r="D141" t="str">
        <f t="shared" si="2"/>
        <v>139400 - VÝROBA LAN, PROVAZŮ A SÍŤOVANÝCH VÝROBKŮ</v>
      </c>
    </row>
    <row r="142" spans="1:4" x14ac:dyDescent="0.25">
      <c r="A142" s="21">
        <v>139500</v>
      </c>
      <c r="B142" s="22" t="s">
        <v>561</v>
      </c>
      <c r="D142" t="str">
        <f t="shared" si="2"/>
        <v>139500 - VÝROBA NETKANÝCH TEXTILIÍ A VÝROBKŮ Z NICH, KROMĚ ODĚVŮ</v>
      </c>
    </row>
    <row r="143" spans="1:4" x14ac:dyDescent="0.25">
      <c r="A143" s="21">
        <v>139600</v>
      </c>
      <c r="B143" s="22" t="s">
        <v>562</v>
      </c>
      <c r="D143" t="str">
        <f t="shared" si="2"/>
        <v>139600 - VÝROBA OSTATNÍCH TECHNICKÝCH A PRŮMYSLOVÝCH TEXTILIÍ</v>
      </c>
    </row>
    <row r="144" spans="1:4" x14ac:dyDescent="0.25">
      <c r="A144" s="21">
        <v>139900</v>
      </c>
      <c r="B144" s="22" t="s">
        <v>563</v>
      </c>
      <c r="D144" t="str">
        <f t="shared" si="2"/>
        <v>139900 - VÝROBA OSTATNÍCH TEXTILIÍ J. N.</v>
      </c>
    </row>
    <row r="145" spans="1:4" x14ac:dyDescent="0.25">
      <c r="A145" s="21">
        <v>140000</v>
      </c>
      <c r="B145" s="22" t="s">
        <v>564</v>
      </c>
      <c r="D145" t="str">
        <f t="shared" si="2"/>
        <v>140000 - VÝROBA ODĚVŮ</v>
      </c>
    </row>
    <row r="146" spans="1:4" x14ac:dyDescent="0.25">
      <c r="A146" s="21">
        <v>141000</v>
      </c>
      <c r="B146" s="22" t="s">
        <v>565</v>
      </c>
      <c r="D146" t="str">
        <f t="shared" si="2"/>
        <v>141000 - VÝROBA ODĚVŮ, KROMĚ KOŽEŠINOVÝCH VÝROBKŮ</v>
      </c>
    </row>
    <row r="147" spans="1:4" x14ac:dyDescent="0.25">
      <c r="A147" s="21">
        <v>141100</v>
      </c>
      <c r="B147" s="22" t="s">
        <v>566</v>
      </c>
      <c r="D147" t="str">
        <f t="shared" si="2"/>
        <v>141100 - VÝROBA KOŽENÝCH ODĚVŮ</v>
      </c>
    </row>
    <row r="148" spans="1:4" x14ac:dyDescent="0.25">
      <c r="A148" s="21">
        <v>141200</v>
      </c>
      <c r="B148" s="22" t="s">
        <v>567</v>
      </c>
      <c r="D148" t="str">
        <f t="shared" si="2"/>
        <v>141200 - VÝROBA PRACOVNÍCH ODĚVŮ</v>
      </c>
    </row>
    <row r="149" spans="1:4" x14ac:dyDescent="0.25">
      <c r="A149" s="21">
        <v>141300</v>
      </c>
      <c r="B149" s="22" t="s">
        <v>568</v>
      </c>
      <c r="D149" t="str">
        <f t="shared" si="2"/>
        <v>141300 - VÝROBA OSTATNÍCH SVRCHNÍCH ODĚVŮ</v>
      </c>
    </row>
    <row r="150" spans="1:4" x14ac:dyDescent="0.25">
      <c r="A150" s="21">
        <v>141400</v>
      </c>
      <c r="B150" s="22" t="s">
        <v>569</v>
      </c>
      <c r="D150" t="str">
        <f t="shared" si="2"/>
        <v>141400 - VÝROBA OSOBNÍHO PRÁDLA</v>
      </c>
    </row>
    <row r="151" spans="1:4" x14ac:dyDescent="0.25">
      <c r="A151" s="21">
        <v>141900</v>
      </c>
      <c r="B151" s="22" t="s">
        <v>570</v>
      </c>
      <c r="D151" t="str">
        <f t="shared" si="2"/>
        <v>141900 - VÝROBA OSTATNÍCH ODĚVŮ A ODĚVNÍCH DOPLŇKŮ</v>
      </c>
    </row>
    <row r="152" spans="1:4" x14ac:dyDescent="0.25">
      <c r="A152" s="21">
        <v>142000</v>
      </c>
      <c r="B152" s="22" t="s">
        <v>571</v>
      </c>
      <c r="D152" t="str">
        <f t="shared" si="2"/>
        <v>142000 - VÝROBA KOŽEŠINOVÝCH VÝROBKŮ</v>
      </c>
    </row>
    <row r="153" spans="1:4" x14ac:dyDescent="0.25">
      <c r="A153" s="21">
        <v>143000</v>
      </c>
      <c r="B153" s="22" t="s">
        <v>572</v>
      </c>
      <c r="D153" t="str">
        <f t="shared" si="2"/>
        <v>143000 - VÝROBA PLETENÝCH A HÁČKOVANÝCH ODĚVŮ</v>
      </c>
    </row>
    <row r="154" spans="1:4" x14ac:dyDescent="0.25">
      <c r="A154" s="21">
        <v>143100</v>
      </c>
      <c r="B154" s="22" t="s">
        <v>573</v>
      </c>
      <c r="D154" t="str">
        <f t="shared" si="2"/>
        <v>143100 - VÝROBA PLETENÝCH A HÁČKOVANÝCH PUNČOCHOVÝCH VÝROBKŮ</v>
      </c>
    </row>
    <row r="155" spans="1:4" x14ac:dyDescent="0.25">
      <c r="A155" s="21">
        <v>143900</v>
      </c>
      <c r="B155" s="22" t="s">
        <v>574</v>
      </c>
      <c r="D155" t="str">
        <f t="shared" si="2"/>
        <v>143900 - VÝROBA OSTATNÍCH PLETENÝCH A HÁČKOVANÝCH ODĚVŮ</v>
      </c>
    </row>
    <row r="156" spans="1:4" x14ac:dyDescent="0.25">
      <c r="A156" s="21">
        <v>150000</v>
      </c>
      <c r="B156" s="22" t="s">
        <v>575</v>
      </c>
      <c r="D156" t="str">
        <f t="shared" si="2"/>
        <v>150000 - VÝROBA USNÍ A SOUVISEJÍCÍCH VÝROBKŮ</v>
      </c>
    </row>
    <row r="157" spans="1:4" ht="24" x14ac:dyDescent="0.25">
      <c r="A157" s="21">
        <v>151000</v>
      </c>
      <c r="B157" s="22" t="s">
        <v>576</v>
      </c>
      <c r="D157" t="str">
        <f t="shared" si="2"/>
        <v>151000 - ČINĚNÍ A ÚPRAVA USNÍ (VYČINĚNÝCH KŮŽÍ); ZPRACOVÁNÍ A BARVENÍ KOŽEŠIN; VÝROBA BRAŠNÁŘSKÝCH, SEDLÁŘSKÝCH A PODOBNÝCH VÝROBKŮ</v>
      </c>
    </row>
    <row r="158" spans="1:4" x14ac:dyDescent="0.25">
      <c r="A158" s="21">
        <v>151100</v>
      </c>
      <c r="B158" s="22" t="s">
        <v>577</v>
      </c>
      <c r="D158" t="str">
        <f t="shared" si="2"/>
        <v>151100 - ČINĚNÍ A ÚPRAVA USNÍ (VYČINĚNÝCH KŮŽÍ); ZPRACOVÁNÍ A BARVENÍ KOŽEŠIN</v>
      </c>
    </row>
    <row r="159" spans="1:4" x14ac:dyDescent="0.25">
      <c r="A159" s="21">
        <v>151200</v>
      </c>
      <c r="B159" s="22" t="s">
        <v>578</v>
      </c>
      <c r="D159" t="str">
        <f t="shared" si="2"/>
        <v>151200 - VÝROBA BRAŠNÁŘSKÝCH, SEDLÁŘSKÝCH A PODOBNÝCH VÝROBKŮ</v>
      </c>
    </row>
    <row r="160" spans="1:4" x14ac:dyDescent="0.25">
      <c r="A160" s="21">
        <v>152000</v>
      </c>
      <c r="B160" s="22" t="s">
        <v>579</v>
      </c>
      <c r="D160" t="str">
        <f t="shared" si="2"/>
        <v>152000 - VÝROBA OBUVI</v>
      </c>
    </row>
    <row r="161" spans="1:4" x14ac:dyDescent="0.25">
      <c r="A161" s="21">
        <v>152010</v>
      </c>
      <c r="B161" s="22" t="s">
        <v>580</v>
      </c>
      <c r="D161" t="str">
        <f t="shared" si="2"/>
        <v>152010 - VÝROBA OBUVI S USŇOVÝM SVRŠKEM</v>
      </c>
    </row>
    <row r="162" spans="1:4" x14ac:dyDescent="0.25">
      <c r="A162" s="21">
        <v>152090</v>
      </c>
      <c r="B162" s="22" t="s">
        <v>581</v>
      </c>
      <c r="D162" t="str">
        <f t="shared" si="2"/>
        <v>152090 - VÝROBA OBUVI Z OSTATNÍCH MATERIÁLŮ</v>
      </c>
    </row>
    <row r="163" spans="1:4" ht="24" x14ac:dyDescent="0.25">
      <c r="A163" s="21">
        <v>160000</v>
      </c>
      <c r="B163" s="22" t="s">
        <v>582</v>
      </c>
      <c r="D163" t="str">
        <f t="shared" si="2"/>
        <v>160000 - ZPRACOVÁNÍ DŘEVA, VÝROBA DŘEVĚNÝCH, KORKOVÝCH, PROUTĚNÝCH A SLAMĚNÝCH VÝROBKŮ, KROMĚ NÁBYTKU</v>
      </c>
    </row>
    <row r="164" spans="1:4" x14ac:dyDescent="0.25">
      <c r="A164" s="21">
        <v>161000</v>
      </c>
      <c r="B164" s="22" t="s">
        <v>583</v>
      </c>
      <c r="D164" t="str">
        <f t="shared" si="2"/>
        <v>161000 - VÝROBA PILAŘSKÁ A IMPREGNACE DŘEVA</v>
      </c>
    </row>
    <row r="165" spans="1:4" x14ac:dyDescent="0.25">
      <c r="A165" s="21">
        <v>162000</v>
      </c>
      <c r="B165" s="22" t="s">
        <v>584</v>
      </c>
      <c r="D165" t="str">
        <f t="shared" si="2"/>
        <v>162000 - VÝROBA DŘEVĚNÝCH, KORKOVÝCH, PROUTĚNÝCH A SLAMĚNÝCH VÝROBKŮ, KROMĚ NÁBYTKU</v>
      </c>
    </row>
    <row r="166" spans="1:4" x14ac:dyDescent="0.25">
      <c r="A166" s="21">
        <v>162100</v>
      </c>
      <c r="B166" s="22" t="s">
        <v>585</v>
      </c>
      <c r="D166" t="str">
        <f t="shared" si="2"/>
        <v>162100 - VÝROBA DÝH A DESEK NA BÁZI DŘEVA</v>
      </c>
    </row>
    <row r="167" spans="1:4" x14ac:dyDescent="0.25">
      <c r="A167" s="21">
        <v>162200</v>
      </c>
      <c r="B167" s="22" t="s">
        <v>586</v>
      </c>
      <c r="D167" t="str">
        <f t="shared" si="2"/>
        <v>162200 - VÝROBA SESTAVENÝCH PARKETOVÝCH PODLAH</v>
      </c>
    </row>
    <row r="168" spans="1:4" x14ac:dyDescent="0.25">
      <c r="A168" s="21">
        <v>162300</v>
      </c>
      <c r="B168" s="22" t="s">
        <v>587</v>
      </c>
      <c r="D168" t="str">
        <f t="shared" si="2"/>
        <v>162300 - VÝROBA OSTATNÍCH VÝROBKŮ STAVEBNÍHO TRUHLÁŘSTVÍ A TESAŘSTVÍ</v>
      </c>
    </row>
    <row r="169" spans="1:4" x14ac:dyDescent="0.25">
      <c r="A169" s="21">
        <v>162400</v>
      </c>
      <c r="B169" s="22" t="s">
        <v>588</v>
      </c>
      <c r="D169" t="str">
        <f t="shared" si="2"/>
        <v>162400 - VÝROBA DŘEVĚNÝCH OBALŮ</v>
      </c>
    </row>
    <row r="170" spans="1:4" x14ac:dyDescent="0.25">
      <c r="A170" s="21">
        <v>162900</v>
      </c>
      <c r="B170" s="22" t="s">
        <v>589</v>
      </c>
      <c r="D170" t="str">
        <f t="shared" si="2"/>
        <v>162900 - VÝROBA OSTATNÍCH DŘEVĚNÝCH, KORKOVÝCH, PROUTĚNÝCH A SLAMĚNÝCH VÝROBKŮ, KROMĚ NÁBYTKU</v>
      </c>
    </row>
    <row r="171" spans="1:4" x14ac:dyDescent="0.25">
      <c r="A171" s="21">
        <v>170000</v>
      </c>
      <c r="B171" s="22" t="s">
        <v>590</v>
      </c>
      <c r="D171" t="str">
        <f t="shared" si="2"/>
        <v>170000 - VÝROBA PAPÍRU A VÝROBKŮ Z PAPÍRU</v>
      </c>
    </row>
    <row r="172" spans="1:4" x14ac:dyDescent="0.25">
      <c r="A172" s="21">
        <v>171000</v>
      </c>
      <c r="B172" s="22" t="s">
        <v>591</v>
      </c>
      <c r="D172" t="str">
        <f t="shared" si="2"/>
        <v>171000 - VÝROBA BUNIČINY, PAPÍRU A LEPENKY</v>
      </c>
    </row>
    <row r="173" spans="1:4" x14ac:dyDescent="0.25">
      <c r="A173" s="21">
        <v>171100</v>
      </c>
      <c r="B173" s="22" t="s">
        <v>592</v>
      </c>
      <c r="D173" t="str">
        <f t="shared" si="2"/>
        <v>171100 - VÝROBA BUNIČINY</v>
      </c>
    </row>
    <row r="174" spans="1:4" x14ac:dyDescent="0.25">
      <c r="A174" s="21">
        <v>171110</v>
      </c>
      <c r="B174" s="22" t="s">
        <v>593</v>
      </c>
      <c r="D174" t="str">
        <f t="shared" si="2"/>
        <v>171110 - VÝROBA CHEMICKÝCH BUNIČIN</v>
      </c>
    </row>
    <row r="175" spans="1:4" x14ac:dyDescent="0.25">
      <c r="A175" s="21">
        <v>171120</v>
      </c>
      <c r="B175" s="22" t="s">
        <v>594</v>
      </c>
      <c r="D175" t="str">
        <f t="shared" si="2"/>
        <v>171120 - VÝROBA MECHANICKÝCH VLÁKNIN</v>
      </c>
    </row>
    <row r="176" spans="1:4" x14ac:dyDescent="0.25">
      <c r="A176" s="21">
        <v>171130</v>
      </c>
      <c r="B176" s="22" t="s">
        <v>595</v>
      </c>
      <c r="D176" t="str">
        <f t="shared" si="2"/>
        <v>171130 - VÝROBA OSTATNÍCH PAPÍRENSKÝCH VLÁKNIN</v>
      </c>
    </row>
    <row r="177" spans="1:4" x14ac:dyDescent="0.25">
      <c r="A177" s="21">
        <v>171200</v>
      </c>
      <c r="B177" s="22" t="s">
        <v>596</v>
      </c>
      <c r="D177" t="str">
        <f t="shared" si="2"/>
        <v>171200 - VÝROBA PAPÍRU A LEPENKY</v>
      </c>
    </row>
    <row r="178" spans="1:4" x14ac:dyDescent="0.25">
      <c r="A178" s="21">
        <v>172000</v>
      </c>
      <c r="B178" s="22" t="s">
        <v>597</v>
      </c>
      <c r="D178" t="str">
        <f t="shared" si="2"/>
        <v>172000 - VÝROBA VÝROBKŮ Z PAPÍRU A LEPENKY</v>
      </c>
    </row>
    <row r="179" spans="1:4" x14ac:dyDescent="0.25">
      <c r="A179" s="21">
        <v>172100</v>
      </c>
      <c r="B179" s="22" t="s">
        <v>598</v>
      </c>
      <c r="D179" t="str">
        <f t="shared" si="2"/>
        <v>172100 - VÝROBA VLNITÉHO PAPÍRU A LEPENKY, PAPÍROVÝCH A LEPENKOVÝCH OBALŮ</v>
      </c>
    </row>
    <row r="180" spans="1:4" x14ac:dyDescent="0.25">
      <c r="A180" s="21">
        <v>172200</v>
      </c>
      <c r="B180" s="22" t="s">
        <v>599</v>
      </c>
      <c r="D180" t="str">
        <f t="shared" si="2"/>
        <v>172200 - VÝROBA DOMÁCÍCH POTŘEB, HYGIENICKÝCH A TOALETNÍCH VÝROBKŮ Z PAPÍRU</v>
      </c>
    </row>
    <row r="181" spans="1:4" x14ac:dyDescent="0.25">
      <c r="A181" s="21">
        <v>172300</v>
      </c>
      <c r="B181" s="22" t="s">
        <v>600</v>
      </c>
      <c r="D181" t="str">
        <f t="shared" si="2"/>
        <v>172300 - VÝROBA KANCELÁŘSKÝCH POTŘEB Z PAPÍRU</v>
      </c>
    </row>
    <row r="182" spans="1:4" x14ac:dyDescent="0.25">
      <c r="A182" s="21">
        <v>172400</v>
      </c>
      <c r="B182" s="22" t="s">
        <v>601</v>
      </c>
      <c r="D182" t="str">
        <f t="shared" si="2"/>
        <v>172400 - VÝROBA TAPET</v>
      </c>
    </row>
    <row r="183" spans="1:4" x14ac:dyDescent="0.25">
      <c r="A183" s="21">
        <v>172900</v>
      </c>
      <c r="B183" s="22" t="s">
        <v>602</v>
      </c>
      <c r="D183" t="str">
        <f t="shared" si="2"/>
        <v>172900 - VÝROBA OSTATNÍCH VÝROBKŮ Z PAPÍRU A LEPENKY</v>
      </c>
    </row>
    <row r="184" spans="1:4" x14ac:dyDescent="0.25">
      <c r="A184" s="21">
        <v>180000</v>
      </c>
      <c r="B184" s="22" t="s">
        <v>603</v>
      </c>
      <c r="D184" t="str">
        <f t="shared" si="2"/>
        <v>180000 - TISK A ROZMNOŽOVÁNÍ NAHRANÝCH NOSIČŮ</v>
      </c>
    </row>
    <row r="185" spans="1:4" x14ac:dyDescent="0.25">
      <c r="A185" s="21">
        <v>181000</v>
      </c>
      <c r="B185" s="22" t="s">
        <v>604</v>
      </c>
      <c r="D185" t="str">
        <f t="shared" si="2"/>
        <v>181000 - TISK A ČINNOSTI SOUVISEJÍCÍ S TISKEM</v>
      </c>
    </row>
    <row r="186" spans="1:4" x14ac:dyDescent="0.25">
      <c r="A186" s="21">
        <v>181100</v>
      </c>
      <c r="B186" s="22" t="s">
        <v>605</v>
      </c>
      <c r="D186" t="str">
        <f t="shared" si="2"/>
        <v>181100 - TISK NOVIN</v>
      </c>
    </row>
    <row r="187" spans="1:4" x14ac:dyDescent="0.25">
      <c r="A187" s="21">
        <v>181200</v>
      </c>
      <c r="B187" s="22" t="s">
        <v>606</v>
      </c>
      <c r="D187" t="str">
        <f t="shared" si="2"/>
        <v>181200 - TISK OSTATNÍ, KROMĚ NOVIN</v>
      </c>
    </row>
    <row r="188" spans="1:4" x14ac:dyDescent="0.25">
      <c r="A188" s="21">
        <v>181300</v>
      </c>
      <c r="B188" s="22" t="s">
        <v>607</v>
      </c>
      <c r="D188" t="str">
        <f t="shared" si="2"/>
        <v>181300 - PŘÍPRAVA TISKU A DIGITÁLNÍCH DAT</v>
      </c>
    </row>
    <row r="189" spans="1:4" x14ac:dyDescent="0.25">
      <c r="A189" s="21">
        <v>181400</v>
      </c>
      <c r="B189" s="22" t="s">
        <v>608</v>
      </c>
      <c r="D189" t="str">
        <f t="shared" si="2"/>
        <v>181400 - VÁZÁNÍ A SOUVISEJÍCÍ ČINNOSTI</v>
      </c>
    </row>
    <row r="190" spans="1:4" x14ac:dyDescent="0.25">
      <c r="A190" s="21">
        <v>182000</v>
      </c>
      <c r="B190" s="22" t="s">
        <v>609</v>
      </c>
      <c r="D190" t="str">
        <f t="shared" si="2"/>
        <v>182000 - ROZMNOŽOVÁNÍ NAHRANÝCH NOSIČŮ</v>
      </c>
    </row>
    <row r="191" spans="1:4" x14ac:dyDescent="0.25">
      <c r="A191" s="21">
        <v>190000</v>
      </c>
      <c r="B191" s="22" t="s">
        <v>610</v>
      </c>
      <c r="D191" t="str">
        <f t="shared" si="2"/>
        <v>190000 - VÝROBA KOKSU A RAFINOVANÝCH ROPNÝCH PRODUKTŮ</v>
      </c>
    </row>
    <row r="192" spans="1:4" x14ac:dyDescent="0.25">
      <c r="A192" s="21">
        <v>191000</v>
      </c>
      <c r="B192" s="22" t="s">
        <v>611</v>
      </c>
      <c r="D192" t="str">
        <f t="shared" si="2"/>
        <v>191000 - VÝROBA KOKSÁRENSKÝCH PRODUKTŮ</v>
      </c>
    </row>
    <row r="193" spans="1:4" x14ac:dyDescent="0.25">
      <c r="A193" s="21">
        <v>192000</v>
      </c>
      <c r="B193" s="22" t="s">
        <v>612</v>
      </c>
      <c r="D193" t="str">
        <f t="shared" si="2"/>
        <v>192000 - VÝROBA RAFINOVANÝCH ROPNÝCH PRODUKTŮ</v>
      </c>
    </row>
    <row r="194" spans="1:4" x14ac:dyDescent="0.25">
      <c r="A194" s="21">
        <v>200000</v>
      </c>
      <c r="B194" s="22" t="s">
        <v>613</v>
      </c>
      <c r="D194" t="str">
        <f t="shared" si="2"/>
        <v>200000 - VÝROBA CHEMICKÝCH LÁTEK A CHEMICKÝCH PŘÍPRAVKŮ</v>
      </c>
    </row>
    <row r="195" spans="1:4" ht="24" x14ac:dyDescent="0.25">
      <c r="A195" s="21">
        <v>201000</v>
      </c>
      <c r="B195" s="22" t="s">
        <v>614</v>
      </c>
      <c r="D195" t="str">
        <f t="shared" si="2"/>
        <v>201000 - VÝROBA ZÁKLADNÍCH CHEMICKÝCH LÁTEK, HNOJIV A DUSÍKATÝCH SLOUČENIN, PLASTŮ A SYNTETICKÉHO KAUČUKU V PRIMÁRNÍCH FORMÁCH</v>
      </c>
    </row>
    <row r="196" spans="1:4" x14ac:dyDescent="0.25">
      <c r="A196" s="21">
        <v>201100</v>
      </c>
      <c r="B196" s="22" t="s">
        <v>615</v>
      </c>
      <c r="D196" t="str">
        <f t="shared" ref="D196:D259" si="3">CONCATENATE(A196," - ",B196)</f>
        <v>201100 - VÝROBA TECHNICKÝCH PLYNŮ</v>
      </c>
    </row>
    <row r="197" spans="1:4" x14ac:dyDescent="0.25">
      <c r="A197" s="21">
        <v>201200</v>
      </c>
      <c r="B197" s="22" t="s">
        <v>616</v>
      </c>
      <c r="D197" t="str">
        <f t="shared" si="3"/>
        <v>201200 - VÝROBA BARVIV A PIGMENTŮ</v>
      </c>
    </row>
    <row r="198" spans="1:4" x14ac:dyDescent="0.25">
      <c r="A198" s="21">
        <v>201300</v>
      </c>
      <c r="B198" s="22" t="s">
        <v>617</v>
      </c>
      <c r="D198" t="str">
        <f t="shared" si="3"/>
        <v>201300 - VÝROBA JINÝCH ZÁKLADNÍCH ANORGANICKÝCH CHEMICKÝCH LÁTEK</v>
      </c>
    </row>
    <row r="199" spans="1:4" x14ac:dyDescent="0.25">
      <c r="A199" s="21">
        <v>201400</v>
      </c>
      <c r="B199" s="22" t="s">
        <v>618</v>
      </c>
      <c r="D199" t="str">
        <f t="shared" si="3"/>
        <v>201400 - VÝROBA JINÝCH ZÁKLADNÍCH ORGANICKÝCH CHEMICKÝCH LÁTEK</v>
      </c>
    </row>
    <row r="200" spans="1:4" ht="24" x14ac:dyDescent="0.25">
      <c r="A200" s="21">
        <v>201410</v>
      </c>
      <c r="B200" s="22" t="s">
        <v>619</v>
      </c>
      <c r="D200" t="str">
        <f t="shared" si="3"/>
        <v>201410 - VÝROBA BIOETANOLU (BIOLIHU) PRO POHON MOTORŮ A PRO VÝROBU SMĚSÍ A KOMPONENT PALIV PRO POHON MOTORŮ</v>
      </c>
    </row>
    <row r="201" spans="1:4" x14ac:dyDescent="0.25">
      <c r="A201" s="21">
        <v>201490</v>
      </c>
      <c r="B201" s="22" t="s">
        <v>620</v>
      </c>
      <c r="D201" t="str">
        <f t="shared" si="3"/>
        <v>201490 - VÝROBA OSTATNÍCH ZÁKLADNÍCH ORGANICKÝCH CHEMICKÝCH LÁTEK</v>
      </c>
    </row>
    <row r="202" spans="1:4" x14ac:dyDescent="0.25">
      <c r="A202" s="21">
        <v>201500</v>
      </c>
      <c r="B202" s="22" t="s">
        <v>621</v>
      </c>
      <c r="D202" t="str">
        <f t="shared" si="3"/>
        <v>201500 - VÝROBA HNOJIV A DUSÍKATÝCH SLOUČENIN</v>
      </c>
    </row>
    <row r="203" spans="1:4" x14ac:dyDescent="0.25">
      <c r="A203" s="21">
        <v>201600</v>
      </c>
      <c r="B203" s="22" t="s">
        <v>622</v>
      </c>
      <c r="D203" t="str">
        <f t="shared" si="3"/>
        <v>201600 - VÝROBA PLASTŮ V PRIMÁRNÍCH FORMÁCH</v>
      </c>
    </row>
    <row r="204" spans="1:4" x14ac:dyDescent="0.25">
      <c r="A204" s="21">
        <v>201700</v>
      </c>
      <c r="B204" s="22" t="s">
        <v>623</v>
      </c>
      <c r="D204" t="str">
        <f t="shared" si="3"/>
        <v>201700 - VÝROBA SYNTETICKÉHO KAUČUKU V PRIMÁRNÍCH FORMÁCH</v>
      </c>
    </row>
    <row r="205" spans="1:4" x14ac:dyDescent="0.25">
      <c r="A205" s="21">
        <v>202000</v>
      </c>
      <c r="B205" s="22" t="s">
        <v>624</v>
      </c>
      <c r="D205" t="str">
        <f t="shared" si="3"/>
        <v>202000 - VÝROBA PESTICIDŮ A JINÝCH AGROCHEMICKÝCH PŘÍPRAVKŮ</v>
      </c>
    </row>
    <row r="206" spans="1:4" x14ac:dyDescent="0.25">
      <c r="A206" s="21">
        <v>203000</v>
      </c>
      <c r="B206" s="22" t="s">
        <v>625</v>
      </c>
      <c r="D206" t="str">
        <f t="shared" si="3"/>
        <v>203000 - VÝROBA NÁTĚROVÝCH BAREV, LAKŮ A JINÝCH NÁTĚROVÝCH MATERIÁLŮ, TISKAŘSKÝCH BAREV A TMELŮ</v>
      </c>
    </row>
    <row r="207" spans="1:4" ht="24" x14ac:dyDescent="0.25">
      <c r="A207" s="21">
        <v>204000</v>
      </c>
      <c r="B207" s="22" t="s">
        <v>626</v>
      </c>
      <c r="D207" t="str">
        <f t="shared" si="3"/>
        <v>204000 - VÝROBA MÝDEL A DETERGENTŮ, ČISTICÍCH A LEŠTICÍCH PROSTŘEDKŮ, PARFÉMŮ A TOALETNÍCH PŘÍPRAVKŮ</v>
      </c>
    </row>
    <row r="208" spans="1:4" x14ac:dyDescent="0.25">
      <c r="A208" s="21">
        <v>204100</v>
      </c>
      <c r="B208" s="22" t="s">
        <v>627</v>
      </c>
      <c r="D208" t="str">
        <f t="shared" si="3"/>
        <v>204100 - VÝROBA MÝDEL A DETERGENTŮ, ČISTICÍCH A LEŠTICÍCH PROSTŘEDKŮ</v>
      </c>
    </row>
    <row r="209" spans="1:4" x14ac:dyDescent="0.25">
      <c r="A209" s="21">
        <v>204200</v>
      </c>
      <c r="B209" s="22" t="s">
        <v>628</v>
      </c>
      <c r="D209" t="str">
        <f t="shared" si="3"/>
        <v>204200 - VÝROBA PARFÉMŮ A TOALETNÍCH PŘÍPRAVKŮ</v>
      </c>
    </row>
    <row r="210" spans="1:4" x14ac:dyDescent="0.25">
      <c r="A210" s="21">
        <v>205000</v>
      </c>
      <c r="B210" s="22" t="s">
        <v>629</v>
      </c>
      <c r="D210" t="str">
        <f t="shared" si="3"/>
        <v>205000 - VÝROBA OSTATNÍCH CHEMICKÝCH VÝROBKŮ</v>
      </c>
    </row>
    <row r="211" spans="1:4" x14ac:dyDescent="0.25">
      <c r="A211" s="21">
        <v>205100</v>
      </c>
      <c r="B211" s="22" t="s">
        <v>630</v>
      </c>
      <c r="D211" t="str">
        <f t="shared" si="3"/>
        <v>205100 - VÝROBA VÝBUŠNIN</v>
      </c>
    </row>
    <row r="212" spans="1:4" x14ac:dyDescent="0.25">
      <c r="A212" s="21">
        <v>205200</v>
      </c>
      <c r="B212" s="22" t="s">
        <v>631</v>
      </c>
      <c r="D212" t="str">
        <f t="shared" si="3"/>
        <v>205200 - VÝROBA KLIHŮ</v>
      </c>
    </row>
    <row r="213" spans="1:4" x14ac:dyDescent="0.25">
      <c r="A213" s="21">
        <v>205300</v>
      </c>
      <c r="B213" s="22" t="s">
        <v>632</v>
      </c>
      <c r="D213" t="str">
        <f t="shared" si="3"/>
        <v>205300 - VÝROBA VONNÝCH SILIC</v>
      </c>
    </row>
    <row r="214" spans="1:4" x14ac:dyDescent="0.25">
      <c r="A214" s="21">
        <v>205900</v>
      </c>
      <c r="B214" s="22" t="s">
        <v>633</v>
      </c>
      <c r="D214" t="str">
        <f t="shared" si="3"/>
        <v>205900 - VÝROBA OSTATNÍCH CHEMICKÝCH VÝROBKŮ J. N.</v>
      </c>
    </row>
    <row r="215" spans="1:4" ht="24" x14ac:dyDescent="0.25">
      <c r="A215" s="21">
        <v>205910</v>
      </c>
      <c r="B215" s="22" t="s">
        <v>634</v>
      </c>
      <c r="D215" t="str">
        <f t="shared" si="3"/>
        <v>205910 - VÝROBA METYLESTERŮ A ETYLESTERŮ MASTNÝCH KYSELIN PRO POHON MOTORŮ A PRO VÝROBU SMĚSÍ PALIV PRO POHON MOTORŮ</v>
      </c>
    </row>
    <row r="216" spans="1:4" x14ac:dyDescent="0.25">
      <c r="A216" s="21">
        <v>205990</v>
      </c>
      <c r="B216" s="22" t="s">
        <v>635</v>
      </c>
      <c r="D216" t="str">
        <f t="shared" si="3"/>
        <v>205990 - VÝROBA JINÝCH CHEMICKÝCH VÝROBKŮ J. N.</v>
      </c>
    </row>
    <row r="217" spans="1:4" x14ac:dyDescent="0.25">
      <c r="A217" s="21">
        <v>206000</v>
      </c>
      <c r="B217" s="22" t="s">
        <v>636</v>
      </c>
      <c r="D217" t="str">
        <f t="shared" si="3"/>
        <v>206000 - VÝROBA CHEMICKÝCH VLÁKEN</v>
      </c>
    </row>
    <row r="218" spans="1:4" x14ac:dyDescent="0.25">
      <c r="A218" s="21">
        <v>210000</v>
      </c>
      <c r="B218" s="22" t="s">
        <v>637</v>
      </c>
      <c r="D218" t="str">
        <f t="shared" si="3"/>
        <v>210000 - VÝROBA ZÁKLADNÍCH FARMACEUTICKÝCH VÝROBKŮ A FARMACEUTICKÝCH PŘÍPRAVKŮ</v>
      </c>
    </row>
    <row r="219" spans="1:4" x14ac:dyDescent="0.25">
      <c r="A219" s="21">
        <v>211000</v>
      </c>
      <c r="B219" s="22" t="s">
        <v>638</v>
      </c>
      <c r="D219" t="str">
        <f t="shared" si="3"/>
        <v>211000 - VÝROBA ZÁKLADNÍCH FARMACEUTICKÝCH VÝROBKŮ</v>
      </c>
    </row>
    <row r="220" spans="1:4" x14ac:dyDescent="0.25">
      <c r="A220" s="21">
        <v>212000</v>
      </c>
      <c r="B220" s="22" t="s">
        <v>639</v>
      </c>
      <c r="D220" t="str">
        <f t="shared" si="3"/>
        <v>212000 - VÝROBA FARMACEUTICKÝCH PŘÍPRAVKŮ</v>
      </c>
    </row>
    <row r="221" spans="1:4" x14ac:dyDescent="0.25">
      <c r="A221" s="21">
        <v>220000</v>
      </c>
      <c r="B221" s="22" t="s">
        <v>640</v>
      </c>
      <c r="D221" t="str">
        <f t="shared" si="3"/>
        <v>220000 - VÝROBA PRYŽOVÝCH A PLASTOVÝCH VÝROBKŮ</v>
      </c>
    </row>
    <row r="222" spans="1:4" x14ac:dyDescent="0.25">
      <c r="A222" s="21">
        <v>221000</v>
      </c>
      <c r="B222" s="22" t="s">
        <v>641</v>
      </c>
      <c r="D222" t="str">
        <f t="shared" si="3"/>
        <v>221000 - VÝROBA PRYŽOVÝCH VÝROBKŮ</v>
      </c>
    </row>
    <row r="223" spans="1:4" x14ac:dyDescent="0.25">
      <c r="A223" s="21">
        <v>221100</v>
      </c>
      <c r="B223" s="22" t="s">
        <v>642</v>
      </c>
      <c r="D223" t="str">
        <f t="shared" si="3"/>
        <v>221100 - VÝROBA PRYŽOVÝCH PLÁŠŤŮ A DUŠÍ; PROTEKTOROVÁNÍ PNEUMATIK</v>
      </c>
    </row>
    <row r="224" spans="1:4" x14ac:dyDescent="0.25">
      <c r="A224" s="21">
        <v>221900</v>
      </c>
      <c r="B224" s="22" t="s">
        <v>643</v>
      </c>
      <c r="D224" t="str">
        <f t="shared" si="3"/>
        <v>221900 - VÝROBA OSTATNÍCH PRYŽOVÝCH VÝROBKŮ</v>
      </c>
    </row>
    <row r="225" spans="1:4" x14ac:dyDescent="0.25">
      <c r="A225" s="21">
        <v>222000</v>
      </c>
      <c r="B225" s="22" t="s">
        <v>644</v>
      </c>
      <c r="D225" t="str">
        <f t="shared" si="3"/>
        <v>222000 - VÝROBA PLASTOVÝCH VÝROBKŮ</v>
      </c>
    </row>
    <row r="226" spans="1:4" x14ac:dyDescent="0.25">
      <c r="A226" s="21">
        <v>222100</v>
      </c>
      <c r="B226" s="22" t="s">
        <v>645</v>
      </c>
      <c r="D226" t="str">
        <f t="shared" si="3"/>
        <v>222100 - VÝROBA PLASTOVÝCH DESEK, FÓLIÍ, HADIC, TRUBEK A PROFILŮ</v>
      </c>
    </row>
    <row r="227" spans="1:4" x14ac:dyDescent="0.25">
      <c r="A227" s="21">
        <v>222200</v>
      </c>
      <c r="B227" s="22" t="s">
        <v>646</v>
      </c>
      <c r="D227" t="str">
        <f t="shared" si="3"/>
        <v>222200 - VÝROBA PLASTOVÝCH OBALŮ</v>
      </c>
    </row>
    <row r="228" spans="1:4" x14ac:dyDescent="0.25">
      <c r="A228" s="21">
        <v>222300</v>
      </c>
      <c r="B228" s="22" t="s">
        <v>647</v>
      </c>
      <c r="D228" t="str">
        <f t="shared" si="3"/>
        <v>222300 - VÝROBA PLASTOVÝCH VÝROBKŮ PRO STAVEBNICTVÍ</v>
      </c>
    </row>
    <row r="229" spans="1:4" x14ac:dyDescent="0.25">
      <c r="A229" s="21">
        <v>222900</v>
      </c>
      <c r="B229" s="22" t="s">
        <v>648</v>
      </c>
      <c r="D229" t="str">
        <f t="shared" si="3"/>
        <v>222900 - VÝROBA OSTATNÍCH PLASTOVÝCH VÝROBKŮ</v>
      </c>
    </row>
    <row r="230" spans="1:4" x14ac:dyDescent="0.25">
      <c r="A230" s="21">
        <v>230000</v>
      </c>
      <c r="B230" s="22" t="s">
        <v>649</v>
      </c>
      <c r="D230" t="str">
        <f t="shared" si="3"/>
        <v>230000 - VÝROBA OSTATNÍCH NEKOVOVÝCH MINERÁLNÍCH VÝROBKŮ</v>
      </c>
    </row>
    <row r="231" spans="1:4" x14ac:dyDescent="0.25">
      <c r="A231" s="21">
        <v>231000</v>
      </c>
      <c r="B231" s="22" t="s">
        <v>650</v>
      </c>
      <c r="D231" t="str">
        <f t="shared" si="3"/>
        <v>231000 - VÝROBA SKLA A SKLENĚNÝCH VÝROBKŮ</v>
      </c>
    </row>
    <row r="232" spans="1:4" x14ac:dyDescent="0.25">
      <c r="A232" s="21">
        <v>231100</v>
      </c>
      <c r="B232" s="22" t="s">
        <v>651</v>
      </c>
      <c r="D232" t="str">
        <f t="shared" si="3"/>
        <v>231100 - VÝROBA PLOCHÉHO SKLA</v>
      </c>
    </row>
    <row r="233" spans="1:4" x14ac:dyDescent="0.25">
      <c r="A233" s="21">
        <v>231200</v>
      </c>
      <c r="B233" s="22" t="s">
        <v>652</v>
      </c>
      <c r="D233" t="str">
        <f t="shared" si="3"/>
        <v>231200 - TVAROVÁNÍ A ZPRACOVÁNÍ PLOCHÉHO SKLA</v>
      </c>
    </row>
    <row r="234" spans="1:4" x14ac:dyDescent="0.25">
      <c r="A234" s="21">
        <v>231300</v>
      </c>
      <c r="B234" s="22" t="s">
        <v>653</v>
      </c>
      <c r="D234" t="str">
        <f t="shared" si="3"/>
        <v>231300 - VÝROBA DUTÉHO SKLA</v>
      </c>
    </row>
    <row r="235" spans="1:4" x14ac:dyDescent="0.25">
      <c r="A235" s="21">
        <v>231400</v>
      </c>
      <c r="B235" s="22" t="s">
        <v>654</v>
      </c>
      <c r="D235" t="str">
        <f t="shared" si="3"/>
        <v>231400 - VÝROBA SKLENĚNÝCH VLÁKEN</v>
      </c>
    </row>
    <row r="236" spans="1:4" x14ac:dyDescent="0.25">
      <c r="A236" s="21">
        <v>231900</v>
      </c>
      <c r="B236" s="22" t="s">
        <v>655</v>
      </c>
      <c r="D236" t="str">
        <f t="shared" si="3"/>
        <v>231900 - VÝROBA A ZPRACOVÁNÍ OSTATNÍHO SKLA VČ. TECHNICKÉHO</v>
      </c>
    </row>
    <row r="237" spans="1:4" x14ac:dyDescent="0.25">
      <c r="A237" s="21">
        <v>232000</v>
      </c>
      <c r="B237" s="22" t="s">
        <v>656</v>
      </c>
      <c r="D237" t="str">
        <f t="shared" si="3"/>
        <v>232000 - VÝROBA ŽÁRUVZDORNÝCH VÝROBKŮ</v>
      </c>
    </row>
    <row r="238" spans="1:4" x14ac:dyDescent="0.25">
      <c r="A238" s="21">
        <v>233000</v>
      </c>
      <c r="B238" s="22" t="s">
        <v>657</v>
      </c>
      <c r="D238" t="str">
        <f t="shared" si="3"/>
        <v>233000 - VÝROBA STAVEBNÍCH VÝROBKŮ Z JÍLOVITÝCH MATERIÁLŮ</v>
      </c>
    </row>
    <row r="239" spans="1:4" x14ac:dyDescent="0.25">
      <c r="A239" s="21">
        <v>233100</v>
      </c>
      <c r="B239" s="22" t="s">
        <v>658</v>
      </c>
      <c r="D239" t="str">
        <f t="shared" si="3"/>
        <v>233100 - VÝROBA KERAMICKÝCH OBKLÁDAČEK A DLAŽDIC</v>
      </c>
    </row>
    <row r="240" spans="1:4" x14ac:dyDescent="0.25">
      <c r="A240" s="21">
        <v>233200</v>
      </c>
      <c r="B240" s="22" t="s">
        <v>659</v>
      </c>
      <c r="D240" t="str">
        <f t="shared" si="3"/>
        <v>233200 - VÝROBA PÁLENÝCH ZDICÍCH MATERIÁLŮ, TAŠEK, DLAŽDIC A PODOBNÝCH VÝROBKŮ</v>
      </c>
    </row>
    <row r="241" spans="1:4" x14ac:dyDescent="0.25">
      <c r="A241" s="21">
        <v>234000</v>
      </c>
      <c r="B241" s="22" t="s">
        <v>660</v>
      </c>
      <c r="D241" t="str">
        <f t="shared" si="3"/>
        <v>234000 - VÝROBA OSTATNÍCH PORCELÁNOVÝCH A KERAMICKÝCH VÝROBKŮ</v>
      </c>
    </row>
    <row r="242" spans="1:4" ht="24" x14ac:dyDescent="0.25">
      <c r="A242" s="21">
        <v>234100</v>
      </c>
      <c r="B242" s="22" t="s">
        <v>661</v>
      </c>
      <c r="D242" t="str">
        <f t="shared" si="3"/>
        <v>234100 - VÝROBA KERAMICKÝCH A PORCELÁNOVÝCH VÝROBKŮ PŘEVÁŽNĚ PRO DOMÁCNOST A OZDOBNÝCH PŘEDMĚTŮ</v>
      </c>
    </row>
    <row r="243" spans="1:4" x14ac:dyDescent="0.25">
      <c r="A243" s="21">
        <v>234200</v>
      </c>
      <c r="B243" s="22" t="s">
        <v>662</v>
      </c>
      <c r="D243" t="str">
        <f t="shared" si="3"/>
        <v>234200 - VÝROBA KERAMICKÝCH SANITÁRNÍCH VÝROBKŮ</v>
      </c>
    </row>
    <row r="244" spans="1:4" x14ac:dyDescent="0.25">
      <c r="A244" s="21">
        <v>234300</v>
      </c>
      <c r="B244" s="22" t="s">
        <v>663</v>
      </c>
      <c r="D244" t="str">
        <f t="shared" si="3"/>
        <v>234300 - VÝROBA KERAMICKÝCH IZOLÁTORŮ A IZOLAČNÍHO PŘÍSLUŠENSTVÍ</v>
      </c>
    </row>
    <row r="245" spans="1:4" x14ac:dyDescent="0.25">
      <c r="A245" s="21">
        <v>234400</v>
      </c>
      <c r="B245" s="22" t="s">
        <v>664</v>
      </c>
      <c r="D245" t="str">
        <f t="shared" si="3"/>
        <v>234400 - VÝROBA OSTATNÍCH TECHNICKÝCH KERAMICKÝCH VÝROBKŮ</v>
      </c>
    </row>
    <row r="246" spans="1:4" x14ac:dyDescent="0.25">
      <c r="A246" s="21">
        <v>234900</v>
      </c>
      <c r="B246" s="22" t="s">
        <v>665</v>
      </c>
      <c r="D246" t="str">
        <f t="shared" si="3"/>
        <v>234900 - VÝROBA OSTATNÍCH KERAMICKÝCH VÝROBKŮ</v>
      </c>
    </row>
    <row r="247" spans="1:4" x14ac:dyDescent="0.25">
      <c r="A247" s="21">
        <v>235000</v>
      </c>
      <c r="B247" s="22" t="s">
        <v>666</v>
      </c>
      <c r="D247" t="str">
        <f t="shared" si="3"/>
        <v>235000 - VÝROBA CEMENTU, VÁPNA A SÁDRY</v>
      </c>
    </row>
    <row r="248" spans="1:4" x14ac:dyDescent="0.25">
      <c r="A248" s="21">
        <v>235100</v>
      </c>
      <c r="B248" s="22" t="s">
        <v>667</v>
      </c>
      <c r="D248" t="str">
        <f t="shared" si="3"/>
        <v>235100 - VÝROBA CEMENTU</v>
      </c>
    </row>
    <row r="249" spans="1:4" x14ac:dyDescent="0.25">
      <c r="A249" s="21">
        <v>235200</v>
      </c>
      <c r="B249" s="22" t="s">
        <v>668</v>
      </c>
      <c r="D249" t="str">
        <f t="shared" si="3"/>
        <v>235200 - VÝROBA VÁPNA A SÁDRY</v>
      </c>
    </row>
    <row r="250" spans="1:4" x14ac:dyDescent="0.25">
      <c r="A250" s="21">
        <v>236000</v>
      </c>
      <c r="B250" s="22" t="s">
        <v>669</v>
      </c>
      <c r="D250" t="str">
        <f t="shared" si="3"/>
        <v>236000 - VÝROBA BETONOVÝCH, CEMENTOVÝCH A SÁDROVÝCH VÝROBKŮ</v>
      </c>
    </row>
    <row r="251" spans="1:4" x14ac:dyDescent="0.25">
      <c r="A251" s="21">
        <v>236100</v>
      </c>
      <c r="B251" s="22" t="s">
        <v>670</v>
      </c>
      <c r="D251" t="str">
        <f t="shared" si="3"/>
        <v>236100 - VÝROBA BETONOVÝCH VÝROBKŮ PRO STAVEBNÍ ÚČELY</v>
      </c>
    </row>
    <row r="252" spans="1:4" x14ac:dyDescent="0.25">
      <c r="A252" s="21">
        <v>236200</v>
      </c>
      <c r="B252" s="22" t="s">
        <v>671</v>
      </c>
      <c r="D252" t="str">
        <f t="shared" si="3"/>
        <v>236200 - VÝROBA SÁDROVÝCH VÝROBKŮ PRO STAVEBNÍ ÚČELY</v>
      </c>
    </row>
    <row r="253" spans="1:4" x14ac:dyDescent="0.25">
      <c r="A253" s="21">
        <v>236300</v>
      </c>
      <c r="B253" s="22" t="s">
        <v>672</v>
      </c>
      <c r="D253" t="str">
        <f t="shared" si="3"/>
        <v>236300 - VÝROBA BETONU PŘIPRAVENÉHO K LITÍ</v>
      </c>
    </row>
    <row r="254" spans="1:4" x14ac:dyDescent="0.25">
      <c r="A254" s="21">
        <v>236400</v>
      </c>
      <c r="B254" s="22" t="s">
        <v>673</v>
      </c>
      <c r="D254" t="str">
        <f t="shared" si="3"/>
        <v>236400 - VÝROBA MALT</v>
      </c>
    </row>
    <row r="255" spans="1:4" x14ac:dyDescent="0.25">
      <c r="A255" s="21">
        <v>236500</v>
      </c>
      <c r="B255" s="22" t="s">
        <v>674</v>
      </c>
      <c r="D255" t="str">
        <f t="shared" si="3"/>
        <v>236500 - VÝROBA VLÁKNITÝCH CEMENTŮ</v>
      </c>
    </row>
    <row r="256" spans="1:4" x14ac:dyDescent="0.25">
      <c r="A256" s="21">
        <v>236900</v>
      </c>
      <c r="B256" s="22" t="s">
        <v>675</v>
      </c>
      <c r="D256" t="str">
        <f t="shared" si="3"/>
        <v>236900 - VÝROBA OSTATNÍCH BETONOVÝCH, CEMENTOVÝCH A SÁDROVÝCH VÝROBKŮ</v>
      </c>
    </row>
    <row r="257" spans="1:4" x14ac:dyDescent="0.25">
      <c r="A257" s="21">
        <v>237000</v>
      </c>
      <c r="B257" s="22" t="s">
        <v>676</v>
      </c>
      <c r="D257" t="str">
        <f t="shared" si="3"/>
        <v>237000 - ŘEZÁNÍ, TVAROVÁNÍ A KONEČNÁ ÚPRAVA KAMENŮ</v>
      </c>
    </row>
    <row r="258" spans="1:4" x14ac:dyDescent="0.25">
      <c r="A258" s="21">
        <v>239000</v>
      </c>
      <c r="B258" s="22" t="s">
        <v>677</v>
      </c>
      <c r="D258" t="str">
        <f t="shared" si="3"/>
        <v>239000 - VÝROBA BRUSIV A OSTATNÍCH NEKOVOVÝCH MINERÁLNÍCH VÝROBKŮ J. N.</v>
      </c>
    </row>
    <row r="259" spans="1:4" x14ac:dyDescent="0.25">
      <c r="A259" s="21">
        <v>239100</v>
      </c>
      <c r="B259" s="22" t="s">
        <v>678</v>
      </c>
      <c r="D259" t="str">
        <f t="shared" si="3"/>
        <v>239100 - VÝROBA BRUSIV</v>
      </c>
    </row>
    <row r="260" spans="1:4" x14ac:dyDescent="0.25">
      <c r="A260" s="21">
        <v>239900</v>
      </c>
      <c r="B260" s="22" t="s">
        <v>679</v>
      </c>
      <c r="D260" t="str">
        <f t="shared" ref="D260:D323" si="4">CONCATENATE(A260," - ",B260)</f>
        <v>239900 - VÝROBA OSTATNÍCH NEKOVOVÝCH MINERÁLNÍCH VÝROBKŮ J. N.</v>
      </c>
    </row>
    <row r="261" spans="1:4" x14ac:dyDescent="0.25">
      <c r="A261" s="21">
        <v>240000</v>
      </c>
      <c r="B261" s="22" t="s">
        <v>680</v>
      </c>
      <c r="D261" t="str">
        <f t="shared" si="4"/>
        <v>240000 - VÝROBA ZÁKLADNÍCH KOVŮ, HUTNÍ ZPRACOVÁNÍ KOVŮ; SLÉVÁRENSTVÍ</v>
      </c>
    </row>
    <row r="262" spans="1:4" ht="24" x14ac:dyDescent="0.25">
      <c r="A262" s="21">
        <v>241000</v>
      </c>
      <c r="B262" s="22" t="s">
        <v>681</v>
      </c>
      <c r="D262" t="str">
        <f t="shared" si="4"/>
        <v>241000 - VÝROBA SUROVÉHO ŽELEZA, OCELI A FEROSLITIN, PLOCHÝCH VÝROBKŮ (KROMĚ PÁSKY ZA STUDENA), TVÁŘENÍ VÝROBKŮ ZA TEPLA</v>
      </c>
    </row>
    <row r="263" spans="1:4" x14ac:dyDescent="0.25">
      <c r="A263" s="21">
        <v>241010</v>
      </c>
      <c r="B263" s="22" t="s">
        <v>682</v>
      </c>
      <c r="D263" t="str">
        <f t="shared" si="4"/>
        <v>241010 - VÝROBA SUROVÉHO ŽELEZA, OCELI A FEROSLITIN</v>
      </c>
    </row>
    <row r="264" spans="1:4" x14ac:dyDescent="0.25">
      <c r="A264" s="21">
        <v>241020</v>
      </c>
      <c r="B264" s="22" t="s">
        <v>683</v>
      </c>
      <c r="D264" t="str">
        <f t="shared" si="4"/>
        <v>241020 - VÝROBA PLOCHÝCH VÝROBKŮ (KROMĚ PÁSKY ZA STUDENA)</v>
      </c>
    </row>
    <row r="265" spans="1:4" x14ac:dyDescent="0.25">
      <c r="A265" s="21">
        <v>241030</v>
      </c>
      <c r="B265" s="22" t="s">
        <v>684</v>
      </c>
      <c r="D265" t="str">
        <f t="shared" si="4"/>
        <v>241030 - TVÁŘENÍ VÝROBKŮ ZA TEPLA</v>
      </c>
    </row>
    <row r="266" spans="1:4" x14ac:dyDescent="0.25">
      <c r="A266" s="21">
        <v>242000</v>
      </c>
      <c r="B266" s="22" t="s">
        <v>685</v>
      </c>
      <c r="D266" t="str">
        <f t="shared" si="4"/>
        <v>242000 - VÝROBA OCELOVÝCH TRUB, TRUBEK, DUTÝCH PROFILŮ A SOUVISEJÍCÍCH POTRUBNÍCH TVAROVEK</v>
      </c>
    </row>
    <row r="267" spans="1:4" x14ac:dyDescent="0.25">
      <c r="A267" s="21">
        <v>243000</v>
      </c>
      <c r="B267" s="22" t="s">
        <v>686</v>
      </c>
      <c r="D267" t="str">
        <f t="shared" si="4"/>
        <v>243000 - VÝROBA OSTATNÍCH VÝROBKŮ ZÍSKANÝCH JEDNOSTUPŇOVÝM ZPRACOVÁNÍM OCELI</v>
      </c>
    </row>
    <row r="268" spans="1:4" x14ac:dyDescent="0.25">
      <c r="A268" s="21">
        <v>243100</v>
      </c>
      <c r="B268" s="22" t="s">
        <v>687</v>
      </c>
      <c r="D268" t="str">
        <f t="shared" si="4"/>
        <v>243100 - TAŽENÍ TYČÍ ZA STUDENA</v>
      </c>
    </row>
    <row r="269" spans="1:4" x14ac:dyDescent="0.25">
      <c r="A269" s="21">
        <v>243200</v>
      </c>
      <c r="B269" s="22" t="s">
        <v>688</v>
      </c>
      <c r="D269" t="str">
        <f t="shared" si="4"/>
        <v>243200 - VÁLCOVÁNÍ OCELOVÝCH ÚZKÝCH PÁSŮ ZA STUDENA</v>
      </c>
    </row>
    <row r="270" spans="1:4" x14ac:dyDescent="0.25">
      <c r="A270" s="21">
        <v>243300</v>
      </c>
      <c r="B270" s="22" t="s">
        <v>689</v>
      </c>
      <c r="D270" t="str">
        <f t="shared" si="4"/>
        <v>243300 - TVÁŘENÍ OCELOVÝCH PROFILŮ ZA STUDENA</v>
      </c>
    </row>
    <row r="271" spans="1:4" x14ac:dyDescent="0.25">
      <c r="A271" s="21">
        <v>243400</v>
      </c>
      <c r="B271" s="22" t="s">
        <v>690</v>
      </c>
      <c r="D271" t="str">
        <f t="shared" si="4"/>
        <v>243400 - TAŽENÍ OCELOVÉHO DRÁTU ZA STUDENA</v>
      </c>
    </row>
    <row r="272" spans="1:4" x14ac:dyDescent="0.25">
      <c r="A272" s="21">
        <v>244000</v>
      </c>
      <c r="B272" s="22" t="s">
        <v>691</v>
      </c>
      <c r="D272" t="str">
        <f t="shared" si="4"/>
        <v>244000 - VÝROBA A HUTNÍ ZPRACOVÁNÍ DRAHÝCH A NEŽELEZNÝCH KOVŮ</v>
      </c>
    </row>
    <row r="273" spans="1:4" x14ac:dyDescent="0.25">
      <c r="A273" s="21">
        <v>244100</v>
      </c>
      <c r="B273" s="22" t="s">
        <v>692</v>
      </c>
      <c r="D273" t="str">
        <f t="shared" si="4"/>
        <v>244100 - VÝROBA A HUTNÍ ZPRACOVÁNÍ DRAHÝCH KOVŮ</v>
      </c>
    </row>
    <row r="274" spans="1:4" x14ac:dyDescent="0.25">
      <c r="A274" s="21">
        <v>244200</v>
      </c>
      <c r="B274" s="22" t="s">
        <v>693</v>
      </c>
      <c r="D274" t="str">
        <f t="shared" si="4"/>
        <v>244200 - VÝROBA A HUTNÍ ZPRACOVÁNÍ HLINÍKU</v>
      </c>
    </row>
    <row r="275" spans="1:4" x14ac:dyDescent="0.25">
      <c r="A275" s="21">
        <v>244300</v>
      </c>
      <c r="B275" s="22" t="s">
        <v>694</v>
      </c>
      <c r="D275" t="str">
        <f t="shared" si="4"/>
        <v>244300 - VÝROBA A HUTNÍ ZPRACOVÁNÍ OLOVA, ZINKU A CÍNU</v>
      </c>
    </row>
    <row r="276" spans="1:4" x14ac:dyDescent="0.25">
      <c r="A276" s="21">
        <v>244400</v>
      </c>
      <c r="B276" s="22" t="s">
        <v>695</v>
      </c>
      <c r="D276" t="str">
        <f t="shared" si="4"/>
        <v>244400 - VÝROBA A HUTNÍ ZPRACOVÁNÍ MĚDI</v>
      </c>
    </row>
    <row r="277" spans="1:4" x14ac:dyDescent="0.25">
      <c r="A277" s="21">
        <v>244500</v>
      </c>
      <c r="B277" s="22" t="s">
        <v>696</v>
      </c>
      <c r="D277" t="str">
        <f t="shared" si="4"/>
        <v>244500 - VÝROBA A HUTNÍ ZPRACOVÁNÍ OSTATNÍCH NEŽELEZNÝCH KOVŮ</v>
      </c>
    </row>
    <row r="278" spans="1:4" x14ac:dyDescent="0.25">
      <c r="A278" s="21">
        <v>244600</v>
      </c>
      <c r="B278" s="22" t="s">
        <v>697</v>
      </c>
      <c r="D278" t="str">
        <f t="shared" si="4"/>
        <v>244600 - ZPRACOVÁNÍ JADERNÉHO PALIVA</v>
      </c>
    </row>
    <row r="279" spans="1:4" x14ac:dyDescent="0.25">
      <c r="A279" s="21">
        <v>245000</v>
      </c>
      <c r="B279" s="22" t="s">
        <v>698</v>
      </c>
      <c r="D279" t="str">
        <f t="shared" si="4"/>
        <v>245000 - SLÉVÁRENSTVÍ</v>
      </c>
    </row>
    <row r="280" spans="1:4" x14ac:dyDescent="0.25">
      <c r="A280" s="21">
        <v>245100</v>
      </c>
      <c r="B280" s="22" t="s">
        <v>699</v>
      </c>
      <c r="D280" t="str">
        <f t="shared" si="4"/>
        <v>245100 - VÝROBA ODLITKŮ Z LITINY</v>
      </c>
    </row>
    <row r="281" spans="1:4" x14ac:dyDescent="0.25">
      <c r="A281" s="21">
        <v>245110</v>
      </c>
      <c r="B281" s="22" t="s">
        <v>700</v>
      </c>
      <c r="D281" t="str">
        <f t="shared" si="4"/>
        <v>245110 - VÝROBA ODLITKŮ Z LITINY S LUPÍNKOVÝM GRAFITEM</v>
      </c>
    </row>
    <row r="282" spans="1:4" x14ac:dyDescent="0.25">
      <c r="A282" s="21">
        <v>245120</v>
      </c>
      <c r="B282" s="22" t="s">
        <v>701</v>
      </c>
      <c r="D282" t="str">
        <f t="shared" si="4"/>
        <v>245120 - VÝROBA ODLITKŮ Z LITINY S KULIČKOVÝM GRAFITEM</v>
      </c>
    </row>
    <row r="283" spans="1:4" x14ac:dyDescent="0.25">
      <c r="A283" s="21">
        <v>245190</v>
      </c>
      <c r="B283" s="22" t="s">
        <v>702</v>
      </c>
      <c r="D283" t="str">
        <f t="shared" si="4"/>
        <v>245190 - VÝROBA OSTATNÍCH ODLITKŮ Z LITINY</v>
      </c>
    </row>
    <row r="284" spans="1:4" x14ac:dyDescent="0.25">
      <c r="A284" s="21">
        <v>245200</v>
      </c>
      <c r="B284" s="22" t="s">
        <v>703</v>
      </c>
      <c r="D284" t="str">
        <f t="shared" si="4"/>
        <v>245200 - VÝROBA ODLITKŮ Z OCELI</v>
      </c>
    </row>
    <row r="285" spans="1:4" x14ac:dyDescent="0.25">
      <c r="A285" s="21">
        <v>245210</v>
      </c>
      <c r="B285" s="22" t="s">
        <v>704</v>
      </c>
      <c r="D285" t="str">
        <f t="shared" si="4"/>
        <v>245210 - VÝROBA ODLITKŮ Z UHLÍKATÝCH OCELÍ</v>
      </c>
    </row>
    <row r="286" spans="1:4" x14ac:dyDescent="0.25">
      <c r="A286" s="21">
        <v>245220</v>
      </c>
      <c r="B286" s="22" t="s">
        <v>705</v>
      </c>
      <c r="D286" t="str">
        <f t="shared" si="4"/>
        <v>245220 - VÝROBA ODLITKŮ Z LEGOVANÝCH OCELÍ</v>
      </c>
    </row>
    <row r="287" spans="1:4" x14ac:dyDescent="0.25">
      <c r="A287" s="21">
        <v>245300</v>
      </c>
      <c r="B287" s="22" t="s">
        <v>706</v>
      </c>
      <c r="D287" t="str">
        <f t="shared" si="4"/>
        <v>245300 - VÝROBA ODLITKŮ Z LEHKÝCH NEŽELEZNÝCH KOVŮ</v>
      </c>
    </row>
    <row r="288" spans="1:4" x14ac:dyDescent="0.25">
      <c r="A288" s="21">
        <v>245400</v>
      </c>
      <c r="B288" s="22" t="s">
        <v>707</v>
      </c>
      <c r="D288" t="str">
        <f t="shared" si="4"/>
        <v>245400 - VÝROBA ODLITKŮ Z OSTATNÍCH NEŽELEZNÝCH KOVŮ</v>
      </c>
    </row>
    <row r="289" spans="1:4" x14ac:dyDescent="0.25">
      <c r="A289" s="21">
        <v>250000</v>
      </c>
      <c r="B289" s="22" t="s">
        <v>708</v>
      </c>
      <c r="D289" t="str">
        <f t="shared" si="4"/>
        <v>250000 - VÝROBA KOVOVÝCH KONSTRUKCÍ A KOVODĚLNÝCH VÝROBKŮ, KROMĚ STROJŮ A ZAŘÍZENÍ</v>
      </c>
    </row>
    <row r="290" spans="1:4" x14ac:dyDescent="0.25">
      <c r="A290" s="21">
        <v>251000</v>
      </c>
      <c r="B290" s="22" t="s">
        <v>709</v>
      </c>
      <c r="D290" t="str">
        <f t="shared" si="4"/>
        <v>251000 - VÝROBA KONSTRUKČNÍCH KOVOVÝCH VÝROBKŮ</v>
      </c>
    </row>
    <row r="291" spans="1:4" x14ac:dyDescent="0.25">
      <c r="A291" s="21">
        <v>251100</v>
      </c>
      <c r="B291" s="22" t="s">
        <v>710</v>
      </c>
      <c r="D291" t="str">
        <f t="shared" si="4"/>
        <v>251100 - VÝROBA KOVOVÝCH KONSTRUKCÍ A JEJICH DÍLŮ</v>
      </c>
    </row>
    <row r="292" spans="1:4" x14ac:dyDescent="0.25">
      <c r="A292" s="21">
        <v>251200</v>
      </c>
      <c r="B292" s="22" t="s">
        <v>711</v>
      </c>
      <c r="D292" t="str">
        <f t="shared" si="4"/>
        <v>251200 - VÝROBA KOVOVÝCH DVEŘÍ A OKEN</v>
      </c>
    </row>
    <row r="293" spans="1:4" x14ac:dyDescent="0.25">
      <c r="A293" s="21">
        <v>252000</v>
      </c>
      <c r="B293" s="22" t="s">
        <v>712</v>
      </c>
      <c r="D293" t="str">
        <f t="shared" si="4"/>
        <v>252000 - VÝROBA RADIÁTORŮ A KOTLŮ K ÚSTŘEDNÍMU TOPENÍ, KOVOVÝCH NÁDRŽÍ A ZÁSOBNÍKŮ</v>
      </c>
    </row>
    <row r="294" spans="1:4" x14ac:dyDescent="0.25">
      <c r="A294" s="21">
        <v>252100</v>
      </c>
      <c r="B294" s="22" t="s">
        <v>713</v>
      </c>
      <c r="D294" t="str">
        <f t="shared" si="4"/>
        <v>252100 - VÝROBA RADIÁTORŮ A KOTLŮ K ÚSTŘEDNÍMU TOPENÍ</v>
      </c>
    </row>
    <row r="295" spans="1:4" x14ac:dyDescent="0.25">
      <c r="A295" s="21">
        <v>252900</v>
      </c>
      <c r="B295" s="22" t="s">
        <v>714</v>
      </c>
      <c r="D295" t="str">
        <f t="shared" si="4"/>
        <v>252900 - VÝROBA KOVOVÝCH NÁDRŽÍ A ZÁSOBNÍKŮ</v>
      </c>
    </row>
    <row r="296" spans="1:4" x14ac:dyDescent="0.25">
      <c r="A296" s="21">
        <v>253000</v>
      </c>
      <c r="B296" s="22" t="s">
        <v>715</v>
      </c>
      <c r="D296" t="str">
        <f t="shared" si="4"/>
        <v>253000 - VÝROBA PARNÍCH KOTLŮ, KROMĚ KOTLŮ PRO ÚSTŘEDNÍ TOPENÍ</v>
      </c>
    </row>
    <row r="297" spans="1:4" x14ac:dyDescent="0.25">
      <c r="A297" s="21">
        <v>254000</v>
      </c>
      <c r="B297" s="22" t="s">
        <v>716</v>
      </c>
      <c r="D297" t="str">
        <f t="shared" si="4"/>
        <v>254000 - VÝROBA ZBRANÍ A STŘELIVA</v>
      </c>
    </row>
    <row r="298" spans="1:4" x14ac:dyDescent="0.25">
      <c r="A298" s="21">
        <v>255000</v>
      </c>
      <c r="B298" s="22" t="s">
        <v>717</v>
      </c>
      <c r="D298" t="str">
        <f t="shared" si="4"/>
        <v>255000 - KOVÁNÍ, LISOVÁNÍ, RAŽENÍ, VÁLCOVÁNÍ A PROTLAČOVÁNÍ KOVŮ; PRÁŠKOVÁ METALURGIE</v>
      </c>
    </row>
    <row r="299" spans="1:4" x14ac:dyDescent="0.25">
      <c r="A299" s="21">
        <v>256000</v>
      </c>
      <c r="B299" s="22" t="s">
        <v>718</v>
      </c>
      <c r="D299" t="str">
        <f t="shared" si="4"/>
        <v>256000 - POVRCHOVÁ ÚPRAVA A ZUŠLECHŤOVÁNÍ KOVŮ; OBRÁBĚNÍ</v>
      </c>
    </row>
    <row r="300" spans="1:4" x14ac:dyDescent="0.25">
      <c r="A300" s="21">
        <v>256100</v>
      </c>
      <c r="B300" s="22" t="s">
        <v>719</v>
      </c>
      <c r="D300" t="str">
        <f t="shared" si="4"/>
        <v>256100 - POVRCHOVÁ ÚPRAVA A ZUŠLECHŤOVÁNÍ KOVŮ</v>
      </c>
    </row>
    <row r="301" spans="1:4" x14ac:dyDescent="0.25">
      <c r="A301" s="21">
        <v>256200</v>
      </c>
      <c r="B301" s="22" t="s">
        <v>720</v>
      </c>
      <c r="D301" t="str">
        <f t="shared" si="4"/>
        <v>256200 - OBRÁBĚNÍ</v>
      </c>
    </row>
    <row r="302" spans="1:4" x14ac:dyDescent="0.25">
      <c r="A302" s="21">
        <v>257000</v>
      </c>
      <c r="B302" s="22" t="s">
        <v>721</v>
      </c>
      <c r="D302" t="str">
        <f t="shared" si="4"/>
        <v>257000 - VÝROBA NOŽÍŘSKÝCH VÝROBKŮ, NÁSTROJŮ A ŽELEZÁŘSKÝCH VÝROBKŮ</v>
      </c>
    </row>
    <row r="303" spans="1:4" x14ac:dyDescent="0.25">
      <c r="A303" s="21">
        <v>257100</v>
      </c>
      <c r="B303" s="22" t="s">
        <v>722</v>
      </c>
      <c r="D303" t="str">
        <f t="shared" si="4"/>
        <v>257100 - VÝROBA NOŽÍŘSKÝCH VÝROBKŮ</v>
      </c>
    </row>
    <row r="304" spans="1:4" x14ac:dyDescent="0.25">
      <c r="A304" s="21">
        <v>257200</v>
      </c>
      <c r="B304" s="22" t="s">
        <v>723</v>
      </c>
      <c r="D304" t="str">
        <f t="shared" si="4"/>
        <v>257200 - VÝROBA ZÁMKŮ A KOVÁNÍ</v>
      </c>
    </row>
    <row r="305" spans="1:4" x14ac:dyDescent="0.25">
      <c r="A305" s="21">
        <v>257300</v>
      </c>
      <c r="B305" s="22" t="s">
        <v>724</v>
      </c>
      <c r="D305" t="str">
        <f t="shared" si="4"/>
        <v>257300 - VÝROBA NÁSTROJŮ A NÁŘADÍ</v>
      </c>
    </row>
    <row r="306" spans="1:4" x14ac:dyDescent="0.25">
      <c r="A306" s="21">
        <v>259000</v>
      </c>
      <c r="B306" s="22" t="s">
        <v>725</v>
      </c>
      <c r="D306" t="str">
        <f t="shared" si="4"/>
        <v>259000 - VÝROBA OSTATNÍCH KOVODĚLNÝCH VÝROBKŮ</v>
      </c>
    </row>
    <row r="307" spans="1:4" x14ac:dyDescent="0.25">
      <c r="A307" s="21">
        <v>259100</v>
      </c>
      <c r="B307" s="22" t="s">
        <v>726</v>
      </c>
      <c r="D307" t="str">
        <f t="shared" si="4"/>
        <v>259100 - VÝROBA OCELOVÝCH SUDŮ A PODOBNÝCH NÁDOB</v>
      </c>
    </row>
    <row r="308" spans="1:4" x14ac:dyDescent="0.25">
      <c r="A308" s="21">
        <v>259200</v>
      </c>
      <c r="B308" s="22" t="s">
        <v>727</v>
      </c>
      <c r="D308" t="str">
        <f t="shared" si="4"/>
        <v>259200 - VÝROBA DROBNÝCH KOVOVÝCH OBALŮ</v>
      </c>
    </row>
    <row r="309" spans="1:4" x14ac:dyDescent="0.25">
      <c r="A309" s="21">
        <v>259300</v>
      </c>
      <c r="B309" s="22" t="s">
        <v>728</v>
      </c>
      <c r="D309" t="str">
        <f t="shared" si="4"/>
        <v>259300 - VÝROBA DRÁTĚNÝCH VÝROBKŮ, ŘETĚZŮ A PRUŽIN</v>
      </c>
    </row>
    <row r="310" spans="1:4" x14ac:dyDescent="0.25">
      <c r="A310" s="21">
        <v>259400</v>
      </c>
      <c r="B310" s="22" t="s">
        <v>729</v>
      </c>
      <c r="D310" t="str">
        <f t="shared" si="4"/>
        <v>259400 - VÝROBA SPOJOVACÍCH MATERIÁLŮ A SPOJOVACÍCH VÝROBKŮ SE ZÁVITY</v>
      </c>
    </row>
    <row r="311" spans="1:4" x14ac:dyDescent="0.25">
      <c r="A311" s="21">
        <v>259900</v>
      </c>
      <c r="B311" s="22" t="s">
        <v>730</v>
      </c>
      <c r="D311" t="str">
        <f t="shared" si="4"/>
        <v>259900 - VÝROBA OSTATNÍCH KOVODĚLNÝCH VÝROBKŮ J. N.</v>
      </c>
    </row>
    <row r="312" spans="1:4" x14ac:dyDescent="0.25">
      <c r="A312" s="21">
        <v>260000</v>
      </c>
      <c r="B312" s="22" t="s">
        <v>731</v>
      </c>
      <c r="D312" t="str">
        <f t="shared" si="4"/>
        <v>260000 - VÝROBA POČÍTAČŮ, ELEKTRONICKÝCH A OPTICKÝCH PŘÍSTROJŮ A ZAŘÍZENÍ</v>
      </c>
    </row>
    <row r="313" spans="1:4" x14ac:dyDescent="0.25">
      <c r="A313" s="21">
        <v>261000</v>
      </c>
      <c r="B313" s="22" t="s">
        <v>732</v>
      </c>
      <c r="D313" t="str">
        <f t="shared" si="4"/>
        <v>261000 - VÝROBA ELEKTRONICKÝCH SOUČÁSTEK A DESEK</v>
      </c>
    </row>
    <row r="314" spans="1:4" x14ac:dyDescent="0.25">
      <c r="A314" s="21">
        <v>261100</v>
      </c>
      <c r="B314" s="22" t="s">
        <v>733</v>
      </c>
      <c r="D314" t="str">
        <f t="shared" si="4"/>
        <v>261100 - VÝROBA ELEKTRONICKÝCH SOUČÁSTEK</v>
      </c>
    </row>
    <row r="315" spans="1:4" x14ac:dyDescent="0.25">
      <c r="A315" s="21">
        <v>261200</v>
      </c>
      <c r="B315" s="22" t="s">
        <v>734</v>
      </c>
      <c r="D315" t="str">
        <f t="shared" si="4"/>
        <v>261200 - VÝROBA OSAZENÝCH ELEKTRONICKÝCH DESEK</v>
      </c>
    </row>
    <row r="316" spans="1:4" x14ac:dyDescent="0.25">
      <c r="A316" s="21">
        <v>262000</v>
      </c>
      <c r="B316" s="22" t="s">
        <v>735</v>
      </c>
      <c r="D316" t="str">
        <f t="shared" si="4"/>
        <v>262000 - VÝROBA POČÍTAČŮ A PERIFERNÍCH ZAŘÍZENÍ</v>
      </c>
    </row>
    <row r="317" spans="1:4" x14ac:dyDescent="0.25">
      <c r="A317" s="21">
        <v>263000</v>
      </c>
      <c r="B317" s="22" t="s">
        <v>736</v>
      </c>
      <c r="D317" t="str">
        <f t="shared" si="4"/>
        <v>263000 - VÝROBA KOMUNIKAČNÍCH ZAŘÍZENÍ</v>
      </c>
    </row>
    <row r="318" spans="1:4" x14ac:dyDescent="0.25">
      <c r="A318" s="21">
        <v>264000</v>
      </c>
      <c r="B318" s="22" t="s">
        <v>737</v>
      </c>
      <c r="D318" t="str">
        <f t="shared" si="4"/>
        <v>264000 - VÝROBA SPOTŘEBNÍ ELEKTRONIKY</v>
      </c>
    </row>
    <row r="319" spans="1:4" x14ac:dyDescent="0.25">
      <c r="A319" s="21">
        <v>265000</v>
      </c>
      <c r="B319" s="22" t="s">
        <v>738</v>
      </c>
      <c r="D319" t="str">
        <f t="shared" si="4"/>
        <v>265000 - VÝROBA MĚŘICÍCH, ZKUŠEBNÍCH A NAVIGAČNÍCH PŘÍSTROJŮ; VÝROBA ČASOMĚRNÝCH PŘÍSTROJŮ</v>
      </c>
    </row>
    <row r="320" spans="1:4" x14ac:dyDescent="0.25">
      <c r="A320" s="21">
        <v>265100</v>
      </c>
      <c r="B320" s="22" t="s">
        <v>739</v>
      </c>
      <c r="D320" t="str">
        <f t="shared" si="4"/>
        <v>265100 - VÝROBA MĚŘICÍCH, ZKUŠEBNÍCH A NAVIGAČNÍCH PŘÍSTROJŮ</v>
      </c>
    </row>
    <row r="321" spans="1:4" x14ac:dyDescent="0.25">
      <c r="A321" s="21">
        <v>265200</v>
      </c>
      <c r="B321" s="22" t="s">
        <v>740</v>
      </c>
      <c r="D321" t="str">
        <f t="shared" si="4"/>
        <v>265200 - VÝROBA ČASOMĚRNÝCH PŘÍSTROJŮ</v>
      </c>
    </row>
    <row r="322" spans="1:4" x14ac:dyDescent="0.25">
      <c r="A322" s="21">
        <v>266000</v>
      </c>
      <c r="B322" s="22" t="s">
        <v>741</v>
      </c>
      <c r="D322" t="str">
        <f t="shared" si="4"/>
        <v>266000 - VÝROBA OZAŘOVACÍCH, ELEKTROLÉČEBNÝCH A ELEKTROTERAPEUTICKÝCH PŘÍSTROJŮ</v>
      </c>
    </row>
    <row r="323" spans="1:4" x14ac:dyDescent="0.25">
      <c r="A323" s="21">
        <v>267000</v>
      </c>
      <c r="B323" s="22" t="s">
        <v>742</v>
      </c>
      <c r="D323" t="str">
        <f t="shared" si="4"/>
        <v>267000 - VÝROBA OPTICKÝCH A FOTOGRAFICKÝCH PŘÍSTROJŮ A ZAŘÍZENÍ</v>
      </c>
    </row>
    <row r="324" spans="1:4" x14ac:dyDescent="0.25">
      <c r="A324" s="21">
        <v>268000</v>
      </c>
      <c r="B324" s="22" t="s">
        <v>743</v>
      </c>
      <c r="D324" t="str">
        <f t="shared" ref="D324:D387" si="5">CONCATENATE(A324," - ",B324)</f>
        <v>268000 - VÝROBA MAGNETICKÝCH A OPTICKÝCH MÉDIÍ</v>
      </c>
    </row>
    <row r="325" spans="1:4" x14ac:dyDescent="0.25">
      <c r="A325" s="21">
        <v>270000</v>
      </c>
      <c r="B325" s="22" t="s">
        <v>744</v>
      </c>
      <c r="D325" t="str">
        <f t="shared" si="5"/>
        <v>270000 - VÝROBA ELEKTRICKÝCH ZAŘÍZENÍ</v>
      </c>
    </row>
    <row r="326" spans="1:4" ht="24" x14ac:dyDescent="0.25">
      <c r="A326" s="21">
        <v>271000</v>
      </c>
      <c r="B326" s="22" t="s">
        <v>745</v>
      </c>
      <c r="D326" t="str">
        <f t="shared" si="5"/>
        <v>271000 - VÝROBA ELEKTRICKÝCH MOTORŮ, GENERÁTORŮ, TRANSFORMÁTORŮ A ELEKTRICKÝCH ROZVODNÝCH A KONTROLNÍCH ZAŘÍZENÍ</v>
      </c>
    </row>
    <row r="327" spans="1:4" x14ac:dyDescent="0.25">
      <c r="A327" s="21">
        <v>271100</v>
      </c>
      <c r="B327" s="22" t="s">
        <v>746</v>
      </c>
      <c r="D327" t="str">
        <f t="shared" si="5"/>
        <v>271100 - VÝROBA ELEKTRICKÝCH MOTORŮ, GENERÁTORŮ A TRANSFORMÁTORŮ</v>
      </c>
    </row>
    <row r="328" spans="1:4" x14ac:dyDescent="0.25">
      <c r="A328" s="21">
        <v>271200</v>
      </c>
      <c r="B328" s="22" t="s">
        <v>747</v>
      </c>
      <c r="D328" t="str">
        <f t="shared" si="5"/>
        <v>271200 - VÝROBA ELEKTRICKÝCH ROZVODNÝCH A KONTROLNÍCH ZAŘÍZENÍ</v>
      </c>
    </row>
    <row r="329" spans="1:4" x14ac:dyDescent="0.25">
      <c r="A329" s="21">
        <v>272000</v>
      </c>
      <c r="B329" s="22" t="s">
        <v>748</v>
      </c>
      <c r="D329" t="str">
        <f t="shared" si="5"/>
        <v>272000 - VÝROBA BATERIÍ A AKUMULÁTORŮ</v>
      </c>
    </row>
    <row r="330" spans="1:4" ht="24" x14ac:dyDescent="0.25">
      <c r="A330" s="21">
        <v>273000</v>
      </c>
      <c r="B330" s="22" t="s">
        <v>749</v>
      </c>
      <c r="D330" t="str">
        <f t="shared" si="5"/>
        <v>273000 - VÝROBA OPTICKÝCH A ELEKTRICKÝCH KABELŮ, ELEKTRICKÝCH VODIČŮ A ELEKTROINSTALAČNÍCH ZAŘÍZENÍ</v>
      </c>
    </row>
    <row r="331" spans="1:4" x14ac:dyDescent="0.25">
      <c r="A331" s="21">
        <v>273100</v>
      </c>
      <c r="B331" s="22" t="s">
        <v>750</v>
      </c>
      <c r="D331" t="str">
        <f t="shared" si="5"/>
        <v>273100 - VÝROBA OPTICKÝCH KABELŮ</v>
      </c>
    </row>
    <row r="332" spans="1:4" x14ac:dyDescent="0.25">
      <c r="A332" s="21">
        <v>273200</v>
      </c>
      <c r="B332" s="22" t="s">
        <v>751</v>
      </c>
      <c r="D332" t="str">
        <f t="shared" si="5"/>
        <v>273200 - VÝROBA ELEKTRICKÝCH VODIČŮ A KABELŮ J. N.</v>
      </c>
    </row>
    <row r="333" spans="1:4" x14ac:dyDescent="0.25">
      <c r="A333" s="21">
        <v>273300</v>
      </c>
      <c r="B333" s="22" t="s">
        <v>752</v>
      </c>
      <c r="D333" t="str">
        <f t="shared" si="5"/>
        <v>273300 - VÝROBA ELEKTROINSTALAČNÍCH ZAŘÍZENÍ</v>
      </c>
    </row>
    <row r="334" spans="1:4" x14ac:dyDescent="0.25">
      <c r="A334" s="21">
        <v>274000</v>
      </c>
      <c r="B334" s="22" t="s">
        <v>753</v>
      </c>
      <c r="D334" t="str">
        <f t="shared" si="5"/>
        <v>274000 - VÝROBA ELEKTRICKÝCH OSVĚTLOVACÍCH ZAŘÍZENÍ</v>
      </c>
    </row>
    <row r="335" spans="1:4" x14ac:dyDescent="0.25">
      <c r="A335" s="21">
        <v>275000</v>
      </c>
      <c r="B335" s="22" t="s">
        <v>754</v>
      </c>
      <c r="D335" t="str">
        <f t="shared" si="5"/>
        <v>275000 - VÝROBA SPOTŘEBIČŮ PŘEVÁŽNĚ PRO DOMÁCNOST</v>
      </c>
    </row>
    <row r="336" spans="1:4" x14ac:dyDescent="0.25">
      <c r="A336" s="21">
        <v>275100</v>
      </c>
      <c r="B336" s="22" t="s">
        <v>755</v>
      </c>
      <c r="D336" t="str">
        <f t="shared" si="5"/>
        <v>275100 - VÝROBA ELEKTRICKÝCH SPOTŘEBIČŮ PŘEVÁŽNĚ PRO DOMÁCNOST</v>
      </c>
    </row>
    <row r="337" spans="1:4" x14ac:dyDescent="0.25">
      <c r="A337" s="21">
        <v>275200</v>
      </c>
      <c r="B337" s="22" t="s">
        <v>756</v>
      </c>
      <c r="D337" t="str">
        <f t="shared" si="5"/>
        <v>275200 - VÝROBA NEELEKTRICKÝCH SPOTŘEBIČŮ PŘEVÁŽNĚ PRO DOMÁCNOST</v>
      </c>
    </row>
    <row r="338" spans="1:4" x14ac:dyDescent="0.25">
      <c r="A338" s="21">
        <v>279000</v>
      </c>
      <c r="B338" s="22" t="s">
        <v>757</v>
      </c>
      <c r="D338" t="str">
        <f t="shared" si="5"/>
        <v>279000 - VÝROBA OSTATNÍCH ELEKTRICKÝCH ZAŘÍZENÍ</v>
      </c>
    </row>
    <row r="339" spans="1:4" x14ac:dyDescent="0.25">
      <c r="A339" s="21">
        <v>280000</v>
      </c>
      <c r="B339" s="22" t="s">
        <v>758</v>
      </c>
      <c r="D339" t="str">
        <f t="shared" si="5"/>
        <v>280000 - VÝROBA STROJŮ A ZAŘÍZENÍ J. N.</v>
      </c>
    </row>
    <row r="340" spans="1:4" x14ac:dyDescent="0.25">
      <c r="A340" s="21">
        <v>281000</v>
      </c>
      <c r="B340" s="22" t="s">
        <v>759</v>
      </c>
      <c r="D340" t="str">
        <f t="shared" si="5"/>
        <v>281000 - VÝROBA STROJŮ A ZAŘÍZENÍ PRO VŠEOBECNÉ ÚČELY</v>
      </c>
    </row>
    <row r="341" spans="1:4" x14ac:dyDescent="0.25">
      <c r="A341" s="21">
        <v>281100</v>
      </c>
      <c r="B341" s="22" t="s">
        <v>760</v>
      </c>
      <c r="D341" t="str">
        <f t="shared" si="5"/>
        <v>281100 - VÝROBA MOTORŮ A TURBÍN, KROMĚ MOTORŮ PRO LETADLA, AUTOMOBILY A MOTOCYKLY</v>
      </c>
    </row>
    <row r="342" spans="1:4" x14ac:dyDescent="0.25">
      <c r="A342" s="21">
        <v>281200</v>
      </c>
      <c r="B342" s="22" t="s">
        <v>761</v>
      </c>
      <c r="D342" t="str">
        <f t="shared" si="5"/>
        <v>281200 - VÝROBA HYDRAULICKÝCH A PNEUMATICKÝCH ZAŘÍZENÍ</v>
      </c>
    </row>
    <row r="343" spans="1:4" x14ac:dyDescent="0.25">
      <c r="A343" s="21">
        <v>281300</v>
      </c>
      <c r="B343" s="22" t="s">
        <v>762</v>
      </c>
      <c r="D343" t="str">
        <f t="shared" si="5"/>
        <v>281300 - VÝROBA OSTATNÍCH ČERPADEL A KOMPRESORŮ</v>
      </c>
    </row>
    <row r="344" spans="1:4" x14ac:dyDescent="0.25">
      <c r="A344" s="21">
        <v>281400</v>
      </c>
      <c r="B344" s="22" t="s">
        <v>763</v>
      </c>
      <c r="D344" t="str">
        <f t="shared" si="5"/>
        <v>281400 - VÝROBA OSTATNÍCH POTRUBNÍCH ARMATUR</v>
      </c>
    </row>
    <row r="345" spans="1:4" x14ac:dyDescent="0.25">
      <c r="A345" s="21">
        <v>281500</v>
      </c>
      <c r="B345" s="22" t="s">
        <v>764</v>
      </c>
      <c r="D345" t="str">
        <f t="shared" si="5"/>
        <v>281500 - VÝROBA LOŽISEK, OZUBENÝCH KOL, PŘEVODŮ A HNACÍCH PRVKŮ</v>
      </c>
    </row>
    <row r="346" spans="1:4" x14ac:dyDescent="0.25">
      <c r="A346" s="21">
        <v>282000</v>
      </c>
      <c r="B346" s="22" t="s">
        <v>765</v>
      </c>
      <c r="D346" t="str">
        <f t="shared" si="5"/>
        <v>282000 - VÝROBA OSTATNÍCH STROJŮ A ZAŘÍZENÍ PRO VŠEOBECNÉ ÚČELY</v>
      </c>
    </row>
    <row r="347" spans="1:4" x14ac:dyDescent="0.25">
      <c r="A347" s="21">
        <v>282100</v>
      </c>
      <c r="B347" s="22" t="s">
        <v>766</v>
      </c>
      <c r="D347" t="str">
        <f t="shared" si="5"/>
        <v>282100 - VÝROBA PECÍ A HOŘÁKŮ PRO TOPENIŠTĚ</v>
      </c>
    </row>
    <row r="348" spans="1:4" x14ac:dyDescent="0.25">
      <c r="A348" s="21">
        <v>282200</v>
      </c>
      <c r="B348" s="22" t="s">
        <v>767</v>
      </c>
      <c r="D348" t="str">
        <f t="shared" si="5"/>
        <v>282200 - VÝROBA ZDVIHACÍCH A MANIPULAČNÍCH ZAŘÍZENÍ</v>
      </c>
    </row>
    <row r="349" spans="1:4" x14ac:dyDescent="0.25">
      <c r="A349" s="21">
        <v>282300</v>
      </c>
      <c r="B349" s="22" t="s">
        <v>768</v>
      </c>
      <c r="D349" t="str">
        <f t="shared" si="5"/>
        <v>282300 - VÝROBA KANCELÁŘSKÝCH STROJŮ A ZAŘÍZENÍ, KROMĚ POČÍTAČŮ A PERIFERNÍCH ZAŘÍZENÍ</v>
      </c>
    </row>
    <row r="350" spans="1:4" x14ac:dyDescent="0.25">
      <c r="A350" s="21">
        <v>282400</v>
      </c>
      <c r="B350" s="22" t="s">
        <v>769</v>
      </c>
      <c r="D350" t="str">
        <f t="shared" si="5"/>
        <v>282400 - VÝROBA RUČNÍCH MECHANIZOVANÝCH NÁSTROJŮ</v>
      </c>
    </row>
    <row r="351" spans="1:4" x14ac:dyDescent="0.25">
      <c r="A351" s="21">
        <v>282500</v>
      </c>
      <c r="B351" s="22" t="s">
        <v>770</v>
      </c>
      <c r="D351" t="str">
        <f t="shared" si="5"/>
        <v>282500 - VÝROBA PRŮMYSLOVÝCH CHLADICÍCH A KLIMATIZAČNÍCH ZAŘÍZENÍ</v>
      </c>
    </row>
    <row r="352" spans="1:4" x14ac:dyDescent="0.25">
      <c r="A352" s="21">
        <v>282900</v>
      </c>
      <c r="B352" s="22" t="s">
        <v>771</v>
      </c>
      <c r="D352" t="str">
        <f t="shared" si="5"/>
        <v>282900 - VÝROBA OSTATNÍCH STROJŮ A ZAŘÍZENÍ PRO VŠEOBECNÉ ÚČELY J. N.</v>
      </c>
    </row>
    <row r="353" spans="1:4" x14ac:dyDescent="0.25">
      <c r="A353" s="21">
        <v>283000</v>
      </c>
      <c r="B353" s="22" t="s">
        <v>772</v>
      </c>
      <c r="D353" t="str">
        <f t="shared" si="5"/>
        <v>283000 - VÝROBA ZEMĚDĚLSKÝCH A LESNICKÝCH STROJŮ</v>
      </c>
    </row>
    <row r="354" spans="1:4" x14ac:dyDescent="0.25">
      <c r="A354" s="21">
        <v>284000</v>
      </c>
      <c r="B354" s="22" t="s">
        <v>773</v>
      </c>
      <c r="D354" t="str">
        <f t="shared" si="5"/>
        <v>284000 - VÝROBA KOVOOBRÁBĚCÍCH A OSTATNÍCH OBRÁBĚCÍCH STROJŮ</v>
      </c>
    </row>
    <row r="355" spans="1:4" x14ac:dyDescent="0.25">
      <c r="A355" s="21">
        <v>284100</v>
      </c>
      <c r="B355" s="22" t="s">
        <v>774</v>
      </c>
      <c r="D355" t="str">
        <f t="shared" si="5"/>
        <v>284100 - VÝROBA KOVOOBRÁBĚCÍCH STROJŮ</v>
      </c>
    </row>
    <row r="356" spans="1:4" x14ac:dyDescent="0.25">
      <c r="A356" s="21">
        <v>284900</v>
      </c>
      <c r="B356" s="22" t="s">
        <v>775</v>
      </c>
      <c r="D356" t="str">
        <f t="shared" si="5"/>
        <v>284900 - VÝROBA OSTATNÍCH OBRÁBĚCÍCH STROJŮ</v>
      </c>
    </row>
    <row r="357" spans="1:4" x14ac:dyDescent="0.25">
      <c r="A357" s="21">
        <v>289000</v>
      </c>
      <c r="B357" s="22" t="s">
        <v>776</v>
      </c>
      <c r="D357" t="str">
        <f t="shared" si="5"/>
        <v>289000 - VÝROBA OSTATNÍCH STROJŮ PRO SPECIÁLNÍ ÚČELY</v>
      </c>
    </row>
    <row r="358" spans="1:4" x14ac:dyDescent="0.25">
      <c r="A358" s="21">
        <v>289100</v>
      </c>
      <c r="B358" s="22" t="s">
        <v>777</v>
      </c>
      <c r="D358" t="str">
        <f t="shared" si="5"/>
        <v>289100 - VÝROBA STROJŮ PRO METALURGII</v>
      </c>
    </row>
    <row r="359" spans="1:4" x14ac:dyDescent="0.25">
      <c r="A359" s="21">
        <v>289200</v>
      </c>
      <c r="B359" s="22" t="s">
        <v>778</v>
      </c>
      <c r="D359" t="str">
        <f t="shared" si="5"/>
        <v>289200 - VÝROBA STROJŮ PRO TĚŽBU, DOBÝVÁNÍ A STAVEBNICTVÍ</v>
      </c>
    </row>
    <row r="360" spans="1:4" x14ac:dyDescent="0.25">
      <c r="A360" s="21">
        <v>289300</v>
      </c>
      <c r="B360" s="22" t="s">
        <v>779</v>
      </c>
      <c r="D360" t="str">
        <f t="shared" si="5"/>
        <v>289300 - VÝROBA STROJŮ NA VÝROBU POTRAVIN, NÁPOJŮ A ZPRACOVÁNÍ TABÁKU</v>
      </c>
    </row>
    <row r="361" spans="1:4" x14ac:dyDescent="0.25">
      <c r="A361" s="21">
        <v>289400</v>
      </c>
      <c r="B361" s="22" t="s">
        <v>780</v>
      </c>
      <c r="D361" t="str">
        <f t="shared" si="5"/>
        <v>289400 - VÝROBA STROJŮ NA VÝROBU TEXTILU, ODĚVNÍCH VÝROBKŮ A VÝROBKŮ Z USNÍ</v>
      </c>
    </row>
    <row r="362" spans="1:4" x14ac:dyDescent="0.25">
      <c r="A362" s="21">
        <v>289500</v>
      </c>
      <c r="B362" s="22" t="s">
        <v>781</v>
      </c>
      <c r="D362" t="str">
        <f t="shared" si="5"/>
        <v>289500 - VÝROBA STROJŮ A PŘÍSTROJŮ NA VÝROBU PAPÍRU A LEPENKY</v>
      </c>
    </row>
    <row r="363" spans="1:4" x14ac:dyDescent="0.25">
      <c r="A363" s="21">
        <v>289600</v>
      </c>
      <c r="B363" s="22" t="s">
        <v>782</v>
      </c>
      <c r="D363" t="str">
        <f t="shared" si="5"/>
        <v>289600 - VÝROBA STROJŮ NA VÝROBU PLASTŮ A PRYŽE</v>
      </c>
    </row>
    <row r="364" spans="1:4" x14ac:dyDescent="0.25">
      <c r="A364" s="21">
        <v>289900</v>
      </c>
      <c r="B364" s="22" t="s">
        <v>783</v>
      </c>
      <c r="D364" t="str">
        <f t="shared" si="5"/>
        <v>289900 - VÝROBA OSTATNÍCH STROJŮ PRO SPECIÁLNÍ ÚČELY J. N.</v>
      </c>
    </row>
    <row r="365" spans="1:4" x14ac:dyDescent="0.25">
      <c r="A365" s="21">
        <v>290000</v>
      </c>
      <c r="B365" s="22" t="s">
        <v>784</v>
      </c>
      <c r="D365" t="str">
        <f t="shared" si="5"/>
        <v>290000 - VÝROBA MOTOROVÝCH VOZIDEL (KROMĚ MOTOCYKLŮ), PŘÍVĚSŮ A NÁVĚSŮ</v>
      </c>
    </row>
    <row r="366" spans="1:4" x14ac:dyDescent="0.25">
      <c r="A366" s="21">
        <v>291000</v>
      </c>
      <c r="B366" s="22" t="s">
        <v>785</v>
      </c>
      <c r="D366" t="str">
        <f t="shared" si="5"/>
        <v>291000 - VÝROBA MOTOROVÝCH VOZIDEL A JEJICH MOTORŮ</v>
      </c>
    </row>
    <row r="367" spans="1:4" x14ac:dyDescent="0.25">
      <c r="A367" s="21">
        <v>292000</v>
      </c>
      <c r="B367" s="22" t="s">
        <v>786</v>
      </c>
      <c r="D367" t="str">
        <f t="shared" si="5"/>
        <v>292000 - VÝROBA KAROSERIÍ MOTOROVÝCH VOZIDEL; VÝROBA PŘÍVĚSŮ A NÁVĚSŮ</v>
      </c>
    </row>
    <row r="368" spans="1:4" x14ac:dyDescent="0.25">
      <c r="A368" s="21">
        <v>293000</v>
      </c>
      <c r="B368" s="22" t="s">
        <v>787</v>
      </c>
      <c r="D368" t="str">
        <f t="shared" si="5"/>
        <v>293000 - VÝROBA DÍLŮ A PŘÍSLUŠENSTVÍ PRO MOTOROVÁ VOZIDLA A JEJICH MOTORY</v>
      </c>
    </row>
    <row r="369" spans="1:4" x14ac:dyDescent="0.25">
      <c r="A369" s="21">
        <v>293100</v>
      </c>
      <c r="B369" s="22" t="s">
        <v>788</v>
      </c>
      <c r="D369" t="str">
        <f t="shared" si="5"/>
        <v>293100 - VÝROBA ELEKTRICKÝCH A ELEKTRONICKÝCH ZAŘÍZENÍ PRO MOTOROVÁ VOZIDLA</v>
      </c>
    </row>
    <row r="370" spans="1:4" x14ac:dyDescent="0.25">
      <c r="A370" s="21">
        <v>293200</v>
      </c>
      <c r="B370" s="22" t="s">
        <v>789</v>
      </c>
      <c r="D370" t="str">
        <f t="shared" si="5"/>
        <v>293200 - VÝROBA OSTATNÍCH DÍLŮ A PŘÍSLUŠENSTVÍ PRO MOTOROVÁ VOZIDLA</v>
      </c>
    </row>
    <row r="371" spans="1:4" x14ac:dyDescent="0.25">
      <c r="A371" s="21">
        <v>300000</v>
      </c>
      <c r="B371" s="22" t="s">
        <v>790</v>
      </c>
      <c r="D371" t="str">
        <f t="shared" si="5"/>
        <v>300000 - VÝROBA OSTATNÍCH DOPRAVNÍCH PROSTŘEDKŮ A ZAŘÍZENÍ</v>
      </c>
    </row>
    <row r="372" spans="1:4" x14ac:dyDescent="0.25">
      <c r="A372" s="21">
        <v>301000</v>
      </c>
      <c r="B372" s="22" t="s">
        <v>791</v>
      </c>
      <c r="D372" t="str">
        <f t="shared" si="5"/>
        <v>301000 - STAVBA LODÍ A ČLUNŮ</v>
      </c>
    </row>
    <row r="373" spans="1:4" x14ac:dyDescent="0.25">
      <c r="A373" s="21">
        <v>301100</v>
      </c>
      <c r="B373" s="22" t="s">
        <v>792</v>
      </c>
      <c r="D373" t="str">
        <f t="shared" si="5"/>
        <v>301100 - STAVBA LODÍ A PLAVIDEL</v>
      </c>
    </row>
    <row r="374" spans="1:4" x14ac:dyDescent="0.25">
      <c r="A374" s="21">
        <v>301200</v>
      </c>
      <c r="B374" s="22" t="s">
        <v>793</v>
      </c>
      <c r="D374" t="str">
        <f t="shared" si="5"/>
        <v>301200 - STAVBA REKREAČNÍCH A SPORTOVNÍCH ČLUNŮ</v>
      </c>
    </row>
    <row r="375" spans="1:4" x14ac:dyDescent="0.25">
      <c r="A375" s="21">
        <v>302000</v>
      </c>
      <c r="B375" s="22" t="s">
        <v>794</v>
      </c>
      <c r="D375" t="str">
        <f t="shared" si="5"/>
        <v>302000 - VÝROBA ŽELEZNIČNÍCH LOKOMOTIV A VOZOVÉHO PARKU</v>
      </c>
    </row>
    <row r="376" spans="1:4" x14ac:dyDescent="0.25">
      <c r="A376" s="21">
        <v>303000</v>
      </c>
      <c r="B376" s="22" t="s">
        <v>795</v>
      </c>
      <c r="D376" t="str">
        <f t="shared" si="5"/>
        <v>303000 - VÝROBA LETADEL A JEJICH MOTORŮ, KOSMICKÝCH LODÍ A SOUVISEJÍCÍCH ZAŘÍZENÍ</v>
      </c>
    </row>
    <row r="377" spans="1:4" x14ac:dyDescent="0.25">
      <c r="A377" s="21">
        <v>304000</v>
      </c>
      <c r="B377" s="22" t="s">
        <v>796</v>
      </c>
      <c r="D377" t="str">
        <f t="shared" si="5"/>
        <v>304000 - VÝROBA VOJENSKÝCH BOJOVÝCH VOZIDEL</v>
      </c>
    </row>
    <row r="378" spans="1:4" x14ac:dyDescent="0.25">
      <c r="A378" s="21">
        <v>309000</v>
      </c>
      <c r="B378" s="22" t="s">
        <v>797</v>
      </c>
      <c r="D378" t="str">
        <f t="shared" si="5"/>
        <v>309000 - VÝROBA DOPRAVNÍCH PROSTŘEDKŮ A ZAŘÍZENÍ J. N.</v>
      </c>
    </row>
    <row r="379" spans="1:4" x14ac:dyDescent="0.25">
      <c r="A379" s="21">
        <v>309100</v>
      </c>
      <c r="B379" s="22" t="s">
        <v>798</v>
      </c>
      <c r="D379" t="str">
        <f t="shared" si="5"/>
        <v>309100 - VÝROBA MOTOCYKLŮ</v>
      </c>
    </row>
    <row r="380" spans="1:4" x14ac:dyDescent="0.25">
      <c r="A380" s="21">
        <v>309200</v>
      </c>
      <c r="B380" s="22" t="s">
        <v>799</v>
      </c>
      <c r="D380" t="str">
        <f t="shared" si="5"/>
        <v>309200 - VÝROBA JÍZDNÍCH KOL A VOZÍKŮ PRO INVALIDY</v>
      </c>
    </row>
    <row r="381" spans="1:4" x14ac:dyDescent="0.25">
      <c r="A381" s="21">
        <v>309900</v>
      </c>
      <c r="B381" s="22" t="s">
        <v>800</v>
      </c>
      <c r="D381" t="str">
        <f t="shared" si="5"/>
        <v>309900 - VÝROBA OSTATNÍCH DOPRAVNÍCH PROSTŘEDKŮ A ZAŘÍZENÍ J. N.</v>
      </c>
    </row>
    <row r="382" spans="1:4" x14ac:dyDescent="0.25">
      <c r="A382" s="21">
        <v>310000</v>
      </c>
      <c r="B382" s="22" t="s">
        <v>801</v>
      </c>
      <c r="D382" t="str">
        <f t="shared" si="5"/>
        <v>310000 - VÝROBA NÁBYTKU</v>
      </c>
    </row>
    <row r="383" spans="1:4" x14ac:dyDescent="0.25">
      <c r="A383" s="21">
        <v>310100</v>
      </c>
      <c r="B383" s="22" t="s">
        <v>802</v>
      </c>
      <c r="D383" t="str">
        <f t="shared" si="5"/>
        <v>310100 - VÝROBA KANCELÁŘSKÉHO NÁBYTKU A ZAŘÍZENÍ OBCHODŮ</v>
      </c>
    </row>
    <row r="384" spans="1:4" x14ac:dyDescent="0.25">
      <c r="A384" s="21">
        <v>310200</v>
      </c>
      <c r="B384" s="22" t="s">
        <v>803</v>
      </c>
      <c r="D384" t="str">
        <f t="shared" si="5"/>
        <v>310200 - VÝROBA KUCHYŇSKÉHO NÁBYTKU</v>
      </c>
    </row>
    <row r="385" spans="1:4" x14ac:dyDescent="0.25">
      <c r="A385" s="21">
        <v>310300</v>
      </c>
      <c r="B385" s="22" t="s">
        <v>804</v>
      </c>
      <c r="D385" t="str">
        <f t="shared" si="5"/>
        <v>310300 - VÝROBA MATRACÍ</v>
      </c>
    </row>
    <row r="386" spans="1:4" x14ac:dyDescent="0.25">
      <c r="A386" s="21">
        <v>310900</v>
      </c>
      <c r="B386" s="22" t="s">
        <v>805</v>
      </c>
      <c r="D386" t="str">
        <f t="shared" si="5"/>
        <v>310900 - VÝROBA OSTATNÍHO NÁBYTKU</v>
      </c>
    </row>
    <row r="387" spans="1:4" x14ac:dyDescent="0.25">
      <c r="A387" s="21">
        <v>320000</v>
      </c>
      <c r="B387" s="22" t="s">
        <v>806</v>
      </c>
      <c r="D387" t="str">
        <f t="shared" si="5"/>
        <v>320000 - OSTATNÍ ZPRACOVATELSKÝ PRŮMYSL</v>
      </c>
    </row>
    <row r="388" spans="1:4" x14ac:dyDescent="0.25">
      <c r="A388" s="21">
        <v>321000</v>
      </c>
      <c r="B388" s="22" t="s">
        <v>807</v>
      </c>
      <c r="D388" t="str">
        <f t="shared" ref="D388:D451" si="6">CONCATENATE(A388," - ",B388)</f>
        <v>321000 - VÝROBA KLENOTŮ, BIŽUTERIE A PŘÍBUZNÝCH VÝROBKŮ</v>
      </c>
    </row>
    <row r="389" spans="1:4" x14ac:dyDescent="0.25">
      <c r="A389" s="21">
        <v>321100</v>
      </c>
      <c r="B389" s="22" t="s">
        <v>808</v>
      </c>
      <c r="D389" t="str">
        <f t="shared" si="6"/>
        <v>321100 - RAŽENÍ MINCÍ</v>
      </c>
    </row>
    <row r="390" spans="1:4" x14ac:dyDescent="0.25">
      <c r="A390" s="21">
        <v>321200</v>
      </c>
      <c r="B390" s="22" t="s">
        <v>809</v>
      </c>
      <c r="D390" t="str">
        <f t="shared" si="6"/>
        <v>321200 - VÝROBA KLENOTŮ A PŘÍBUZNÝCH VÝROBKŮ</v>
      </c>
    </row>
    <row r="391" spans="1:4" x14ac:dyDescent="0.25">
      <c r="A391" s="21">
        <v>321300</v>
      </c>
      <c r="B391" s="22" t="s">
        <v>810</v>
      </c>
      <c r="D391" t="str">
        <f t="shared" si="6"/>
        <v>321300 - VÝROBA BIŽUTERIE A PŘÍBUZNÝCH VÝROBKŮ</v>
      </c>
    </row>
    <row r="392" spans="1:4" x14ac:dyDescent="0.25">
      <c r="A392" s="21">
        <v>322000</v>
      </c>
      <c r="B392" s="22" t="s">
        <v>811</v>
      </c>
      <c r="D392" t="str">
        <f t="shared" si="6"/>
        <v>322000 - VÝROBA HUDEBNÍCH NÁSTROJŮ</v>
      </c>
    </row>
    <row r="393" spans="1:4" x14ac:dyDescent="0.25">
      <c r="A393" s="21">
        <v>323000</v>
      </c>
      <c r="B393" s="22" t="s">
        <v>812</v>
      </c>
      <c r="D393" t="str">
        <f t="shared" si="6"/>
        <v>323000 - VÝROBA SPORTOVNÍCH POTŘEB</v>
      </c>
    </row>
    <row r="394" spans="1:4" x14ac:dyDescent="0.25">
      <c r="A394" s="21">
        <v>324000</v>
      </c>
      <c r="B394" s="22" t="s">
        <v>813</v>
      </c>
      <c r="D394" t="str">
        <f t="shared" si="6"/>
        <v>324000 - VÝROBA HER A HRAČEK</v>
      </c>
    </row>
    <row r="395" spans="1:4" x14ac:dyDescent="0.25">
      <c r="A395" s="21">
        <v>325000</v>
      </c>
      <c r="B395" s="22" t="s">
        <v>814</v>
      </c>
      <c r="D395" t="str">
        <f t="shared" si="6"/>
        <v>325000 - VÝROBA LÉKAŘSKÝCH A DENTÁLNÍCH NÁSTROJŮ A POTŘEB</v>
      </c>
    </row>
    <row r="396" spans="1:4" x14ac:dyDescent="0.25">
      <c r="A396" s="21">
        <v>329000</v>
      </c>
      <c r="B396" s="22" t="s">
        <v>815</v>
      </c>
      <c r="D396" t="str">
        <f t="shared" si="6"/>
        <v>329000 - ZPRACOVATELSKÝ PRŮMYSL J. N.</v>
      </c>
    </row>
    <row r="397" spans="1:4" x14ac:dyDescent="0.25">
      <c r="A397" s="21">
        <v>329100</v>
      </c>
      <c r="B397" s="22" t="s">
        <v>816</v>
      </c>
      <c r="D397" t="str">
        <f t="shared" si="6"/>
        <v>329100 - VÝROBA KOŠŤAT A KARTÁČNICKÝCH VÝROBKŮ</v>
      </c>
    </row>
    <row r="398" spans="1:4" x14ac:dyDescent="0.25">
      <c r="A398" s="21">
        <v>329900</v>
      </c>
      <c r="B398" s="22" t="s">
        <v>817</v>
      </c>
      <c r="D398" t="str">
        <f t="shared" si="6"/>
        <v>329900 - OSTATNÍ ZPRACOVATELSKÝ PRŮMYSL J. N.</v>
      </c>
    </row>
    <row r="399" spans="1:4" x14ac:dyDescent="0.25">
      <c r="A399" s="21">
        <v>330000</v>
      </c>
      <c r="B399" s="22" t="s">
        <v>818</v>
      </c>
      <c r="D399" t="str">
        <f t="shared" si="6"/>
        <v>330000 - OPRAVY A INSTALACE STROJŮ A ZAŘÍZENÍ</v>
      </c>
    </row>
    <row r="400" spans="1:4" x14ac:dyDescent="0.25">
      <c r="A400" s="21">
        <v>331000</v>
      </c>
      <c r="B400" s="22" t="s">
        <v>819</v>
      </c>
      <c r="D400" t="str">
        <f t="shared" si="6"/>
        <v>331000 - OPRAVY KOVODĚLNÝCH VÝROBKŮ, STROJŮ A ZAŘÍZENÍ</v>
      </c>
    </row>
    <row r="401" spans="1:4" x14ac:dyDescent="0.25">
      <c r="A401" s="21">
        <v>331100</v>
      </c>
      <c r="B401" s="22" t="s">
        <v>820</v>
      </c>
      <c r="D401" t="str">
        <f t="shared" si="6"/>
        <v>331100 - OPRAVY KOVODĚLNÝCH VÝROBKŮ</v>
      </c>
    </row>
    <row r="402" spans="1:4" x14ac:dyDescent="0.25">
      <c r="A402" s="21">
        <v>331200</v>
      </c>
      <c r="B402" s="22" t="s">
        <v>821</v>
      </c>
      <c r="D402" t="str">
        <f t="shared" si="6"/>
        <v>331200 - OPRAVY STROJŮ</v>
      </c>
    </row>
    <row r="403" spans="1:4" x14ac:dyDescent="0.25">
      <c r="A403" s="21">
        <v>331300</v>
      </c>
      <c r="B403" s="22" t="s">
        <v>822</v>
      </c>
      <c r="D403" t="str">
        <f t="shared" si="6"/>
        <v>331300 - OPRAVY ELEKTRONICKÝCH A OPTICKÝCH PŘÍSTROJŮ A ZAŘÍZENÍ</v>
      </c>
    </row>
    <row r="404" spans="1:4" x14ac:dyDescent="0.25">
      <c r="A404" s="21">
        <v>331400</v>
      </c>
      <c r="B404" s="22" t="s">
        <v>823</v>
      </c>
      <c r="D404" t="str">
        <f t="shared" si="6"/>
        <v>331400 - OPRAVY ELEKTRICKÝCH ZAŘÍZENÍ</v>
      </c>
    </row>
    <row r="405" spans="1:4" x14ac:dyDescent="0.25">
      <c r="A405" s="21">
        <v>331500</v>
      </c>
      <c r="B405" s="22" t="s">
        <v>824</v>
      </c>
      <c r="D405" t="str">
        <f t="shared" si="6"/>
        <v>331500 - OPRAVY A ÚDRŽBA LODÍ A ČLUNŮ</v>
      </c>
    </row>
    <row r="406" spans="1:4" x14ac:dyDescent="0.25">
      <c r="A406" s="21">
        <v>331600</v>
      </c>
      <c r="B406" s="22" t="s">
        <v>825</v>
      </c>
      <c r="D406" t="str">
        <f t="shared" si="6"/>
        <v>331600 - OPRAVY A ÚDRŽBA LETADEL A KOSMICKÝCH LODÍ</v>
      </c>
    </row>
    <row r="407" spans="1:4" x14ac:dyDescent="0.25">
      <c r="A407" s="21">
        <v>331700</v>
      </c>
      <c r="B407" s="22" t="s">
        <v>826</v>
      </c>
      <c r="D407" t="str">
        <f t="shared" si="6"/>
        <v>331700 - OPRAVY A ÚDRŽBA OSTATNÍCH DOPRAVNÍCH PROSTŘEDKŮ A ZAŘÍZENÍ J. N.</v>
      </c>
    </row>
    <row r="408" spans="1:4" x14ac:dyDescent="0.25">
      <c r="A408" s="21">
        <v>331710</v>
      </c>
      <c r="B408" s="22" t="s">
        <v>827</v>
      </c>
      <c r="D408" t="str">
        <f t="shared" si="6"/>
        <v>331710 - OPRAVY A ÚDRŽBA KOLEJOVÝCH VOZIDEL</v>
      </c>
    </row>
    <row r="409" spans="1:4" ht="24" x14ac:dyDescent="0.25">
      <c r="A409" s="21">
        <v>331790</v>
      </c>
      <c r="B409" s="22" t="s">
        <v>828</v>
      </c>
      <c r="D409" t="str">
        <f t="shared" si="6"/>
        <v>331790 - OPRAVY A ÚDRŽBA OSTATNÍCH DOPRAVNÍCH PROSTŘEDKŮ A ZAŘÍZENÍ J. N., KROMĚ KOLEJOVÝCH VOZIDEL</v>
      </c>
    </row>
    <row r="410" spans="1:4" x14ac:dyDescent="0.25">
      <c r="A410" s="21">
        <v>331900</v>
      </c>
      <c r="B410" s="22" t="s">
        <v>829</v>
      </c>
      <c r="D410" t="str">
        <f t="shared" si="6"/>
        <v>331900 - OPRAVY OSTATNÍCH ZAŘÍZENÍ</v>
      </c>
    </row>
    <row r="411" spans="1:4" x14ac:dyDescent="0.25">
      <c r="A411" s="21">
        <v>332000</v>
      </c>
      <c r="B411" s="22" t="s">
        <v>830</v>
      </c>
      <c r="D411" t="str">
        <f t="shared" si="6"/>
        <v>332000 - INSTALACE PRŮMYSLOVÝCH STROJŮ A ZAŘÍZENÍ</v>
      </c>
    </row>
    <row r="412" spans="1:4" x14ac:dyDescent="0.25">
      <c r="A412" s="21">
        <v>350000</v>
      </c>
      <c r="B412" s="22" t="s">
        <v>831</v>
      </c>
      <c r="D412" t="str">
        <f t="shared" si="6"/>
        <v>350000 - VÝROBA A ROZVOD ELEKTŘINY, PLYNU, TEPLA A KLIMATIZOVANÉHO VZDUCHU</v>
      </c>
    </row>
    <row r="413" spans="1:4" x14ac:dyDescent="0.25">
      <c r="A413" s="21">
        <v>351000</v>
      </c>
      <c r="B413" s="22" t="s">
        <v>832</v>
      </c>
      <c r="D413" t="str">
        <f t="shared" si="6"/>
        <v>351000 - VÝROBA, PŘENOS A ROZVOD ELEKTŘINY</v>
      </c>
    </row>
    <row r="414" spans="1:4" x14ac:dyDescent="0.25">
      <c r="A414" s="21">
        <v>351100</v>
      </c>
      <c r="B414" s="22" t="s">
        <v>833</v>
      </c>
      <c r="D414" t="str">
        <f t="shared" si="6"/>
        <v>351100 - VÝROBA ELEKTŘINY</v>
      </c>
    </row>
    <row r="415" spans="1:4" x14ac:dyDescent="0.25">
      <c r="A415" s="21">
        <v>351200</v>
      </c>
      <c r="B415" s="22" t="s">
        <v>834</v>
      </c>
      <c r="D415" t="str">
        <f t="shared" si="6"/>
        <v>351200 - PŘENOS ELEKTŘINY</v>
      </c>
    </row>
    <row r="416" spans="1:4" x14ac:dyDescent="0.25">
      <c r="A416" s="21">
        <v>351300</v>
      </c>
      <c r="B416" s="22" t="s">
        <v>835</v>
      </c>
      <c r="D416" t="str">
        <f t="shared" si="6"/>
        <v>351300 - ROZVOD ELEKTŘINY</v>
      </c>
    </row>
    <row r="417" spans="1:4" x14ac:dyDescent="0.25">
      <c r="A417" s="21">
        <v>351400</v>
      </c>
      <c r="B417" s="22" t="s">
        <v>836</v>
      </c>
      <c r="D417" t="str">
        <f t="shared" si="6"/>
        <v>351400 - OBCHOD S ELEKTŘINOU</v>
      </c>
    </row>
    <row r="418" spans="1:4" x14ac:dyDescent="0.25">
      <c r="A418" s="21">
        <v>352000</v>
      </c>
      <c r="B418" s="22" t="s">
        <v>837</v>
      </c>
      <c r="D418" t="str">
        <f t="shared" si="6"/>
        <v>352000 - VÝROBA PLYNU; ROZVOD PLYNNÝCH PALIV PROSTŘEDNICTVÍM SÍTÍ</v>
      </c>
    </row>
    <row r="419" spans="1:4" x14ac:dyDescent="0.25">
      <c r="A419" s="21">
        <v>352100</v>
      </c>
      <c r="B419" s="22" t="s">
        <v>838</v>
      </c>
      <c r="D419" t="str">
        <f t="shared" si="6"/>
        <v>352100 - VÝROBA PLYNU</v>
      </c>
    </row>
    <row r="420" spans="1:4" x14ac:dyDescent="0.25">
      <c r="A420" s="21">
        <v>352200</v>
      </c>
      <c r="B420" s="22" t="s">
        <v>839</v>
      </c>
      <c r="D420" t="str">
        <f t="shared" si="6"/>
        <v>352200 - ROZVOD PLYNNÝCH PALIV PROSTŘEDNICTVÍM SÍTÍ</v>
      </c>
    </row>
    <row r="421" spans="1:4" x14ac:dyDescent="0.25">
      <c r="A421" s="21">
        <v>352300</v>
      </c>
      <c r="B421" s="22" t="s">
        <v>840</v>
      </c>
      <c r="D421" t="str">
        <f t="shared" si="6"/>
        <v>352300 - OBCHOD S PLYNEM PROSTŘEDNICTVÍM SÍTÍ</v>
      </c>
    </row>
    <row r="422" spans="1:4" x14ac:dyDescent="0.25">
      <c r="A422" s="21">
        <v>353000</v>
      </c>
      <c r="B422" s="22" t="s">
        <v>841</v>
      </c>
      <c r="D422" t="str">
        <f t="shared" si="6"/>
        <v>353000 - VÝROBA A ROZVOD TEPLA A KLIMATIZOVANÉHO VZDUCHU, VÝROBA LEDU</v>
      </c>
    </row>
    <row r="423" spans="1:4" x14ac:dyDescent="0.25">
      <c r="A423" s="21">
        <v>353010</v>
      </c>
      <c r="B423" s="22" t="s">
        <v>842</v>
      </c>
      <c r="D423" t="str">
        <f t="shared" si="6"/>
        <v>353010 - VÝROBA TEPLA</v>
      </c>
    </row>
    <row r="424" spans="1:4" x14ac:dyDescent="0.25">
      <c r="A424" s="21">
        <v>353020</v>
      </c>
      <c r="B424" s="22" t="s">
        <v>843</v>
      </c>
      <c r="D424" t="str">
        <f t="shared" si="6"/>
        <v>353020 - ROZVOD TEPLA</v>
      </c>
    </row>
    <row r="425" spans="1:4" x14ac:dyDescent="0.25">
      <c r="A425" s="21">
        <v>353030</v>
      </c>
      <c r="B425" s="22" t="s">
        <v>844</v>
      </c>
      <c r="D425" t="str">
        <f t="shared" si="6"/>
        <v>353030 - VÝROBA KLIMATIZOVANÉHO VZDUCHU</v>
      </c>
    </row>
    <row r="426" spans="1:4" x14ac:dyDescent="0.25">
      <c r="A426" s="21">
        <v>353040</v>
      </c>
      <c r="B426" s="22" t="s">
        <v>845</v>
      </c>
      <c r="D426" t="str">
        <f t="shared" si="6"/>
        <v>353040 - ROZVOD KLIMATIZOVANÉHO VZDUCHU</v>
      </c>
    </row>
    <row r="427" spans="1:4" x14ac:dyDescent="0.25">
      <c r="A427" s="21">
        <v>353050</v>
      </c>
      <c r="B427" s="22" t="s">
        <v>846</v>
      </c>
      <c r="D427" t="str">
        <f t="shared" si="6"/>
        <v>353050 - VÝROBA CHLADICÍ VODY</v>
      </c>
    </row>
    <row r="428" spans="1:4" x14ac:dyDescent="0.25">
      <c r="A428" s="21">
        <v>353060</v>
      </c>
      <c r="B428" s="22" t="s">
        <v>847</v>
      </c>
      <c r="D428" t="str">
        <f t="shared" si="6"/>
        <v>353060 - ROZVOD CHLADICÍ VODY</v>
      </c>
    </row>
    <row r="429" spans="1:4" x14ac:dyDescent="0.25">
      <c r="A429" s="21">
        <v>353070</v>
      </c>
      <c r="B429" s="22" t="s">
        <v>848</v>
      </c>
      <c r="D429" t="str">
        <f t="shared" si="6"/>
        <v>353070 - VÝROBA LEDU</v>
      </c>
    </row>
    <row r="430" spans="1:4" x14ac:dyDescent="0.25">
      <c r="A430" s="21">
        <v>360000</v>
      </c>
      <c r="B430" s="22" t="s">
        <v>849</v>
      </c>
      <c r="D430" t="str">
        <f t="shared" si="6"/>
        <v>360000 - SHROMAŽĎOVÁNÍ, ÚPRAVA A ROZVOD VODY</v>
      </c>
    </row>
    <row r="431" spans="1:4" x14ac:dyDescent="0.25">
      <c r="A431" s="21">
        <v>370000</v>
      </c>
      <c r="B431" s="22" t="s">
        <v>850</v>
      </c>
      <c r="D431" t="str">
        <f t="shared" si="6"/>
        <v>370000 - ČINNOSTI SOUVISEJÍCÍ S ODPADNÍMI VODAMI</v>
      </c>
    </row>
    <row r="432" spans="1:4" x14ac:dyDescent="0.25">
      <c r="A432" s="21">
        <v>380000</v>
      </c>
      <c r="B432" s="22" t="s">
        <v>851</v>
      </c>
      <c r="D432" t="str">
        <f t="shared" si="6"/>
        <v>380000 - SHROMAŽĎOVÁNÍ, SBĚR A ODSTRAŇOVÁNÍ ODPADŮ, ÚPRAVA ODPADŮ K DALŠÍMU VYUŽITÍ</v>
      </c>
    </row>
    <row r="433" spans="1:4" x14ac:dyDescent="0.25">
      <c r="A433" s="21">
        <v>381000</v>
      </c>
      <c r="B433" s="22" t="s">
        <v>852</v>
      </c>
      <c r="D433" t="str">
        <f t="shared" si="6"/>
        <v>381000 - SHROMAŽĎOVÁNÍ A SBĚR ODPADŮ</v>
      </c>
    </row>
    <row r="434" spans="1:4" x14ac:dyDescent="0.25">
      <c r="A434" s="21">
        <v>381100</v>
      </c>
      <c r="B434" s="22" t="s">
        <v>853</v>
      </c>
      <c r="D434" t="str">
        <f t="shared" si="6"/>
        <v>381100 - SHROMAŽĎOVÁNÍ A SBĚR ODPADŮ, KROMĚ NEBEZPEČNÝCH</v>
      </c>
    </row>
    <row r="435" spans="1:4" x14ac:dyDescent="0.25">
      <c r="A435" s="21">
        <v>381200</v>
      </c>
      <c r="B435" s="22" t="s">
        <v>854</v>
      </c>
      <c r="D435" t="str">
        <f t="shared" si="6"/>
        <v>381200 - SHROMAŽĎOVÁNÍ A SBĚR NEBEZPEČNÝCH ODPADŮ</v>
      </c>
    </row>
    <row r="436" spans="1:4" x14ac:dyDescent="0.25">
      <c r="A436" s="21">
        <v>382000</v>
      </c>
      <c r="B436" s="22" t="s">
        <v>855</v>
      </c>
      <c r="D436" t="str">
        <f t="shared" si="6"/>
        <v>382000 - ODSTRAŇOVÁNÍ ODPADŮ</v>
      </c>
    </row>
    <row r="437" spans="1:4" x14ac:dyDescent="0.25">
      <c r="A437" s="21">
        <v>382100</v>
      </c>
      <c r="B437" s="22" t="s">
        <v>856</v>
      </c>
      <c r="D437" t="str">
        <f t="shared" si="6"/>
        <v>382100 - ODSTRAŇOVÁNÍ ODPADŮ, KROMĚ NEBEZPEČNÝCH</v>
      </c>
    </row>
    <row r="438" spans="1:4" x14ac:dyDescent="0.25">
      <c r="A438" s="21">
        <v>382200</v>
      </c>
      <c r="B438" s="22" t="s">
        <v>857</v>
      </c>
      <c r="D438" t="str">
        <f t="shared" si="6"/>
        <v>382200 - ODSTRAŇOVÁNÍ NEBEZPEČNÝCH ODPADŮ</v>
      </c>
    </row>
    <row r="439" spans="1:4" x14ac:dyDescent="0.25">
      <c r="A439" s="21">
        <v>383000</v>
      </c>
      <c r="B439" s="22" t="s">
        <v>858</v>
      </c>
      <c r="D439" t="str">
        <f t="shared" si="6"/>
        <v>383000 - ÚPRAVA ODPADŮ K DALŠÍMU VYUŽITÍ</v>
      </c>
    </row>
    <row r="440" spans="1:4" x14ac:dyDescent="0.25">
      <c r="A440" s="21">
        <v>383100</v>
      </c>
      <c r="B440" s="22" t="s">
        <v>859</v>
      </c>
      <c r="D440" t="str">
        <f t="shared" si="6"/>
        <v>383100 - DEMONTÁŽ VRAKŮ A VYŘAZENÝCH STROJŮ A ZAŘÍZENÍ PRO ÚČELY RECYKLACE</v>
      </c>
    </row>
    <row r="441" spans="1:4" x14ac:dyDescent="0.25">
      <c r="A441" s="21">
        <v>383200</v>
      </c>
      <c r="B441" s="22" t="s">
        <v>860</v>
      </c>
      <c r="D441" t="str">
        <f t="shared" si="6"/>
        <v>383200 - ÚPRAVA ODPADŮ K DALŠÍMU VYUŽITÍ, KROMĚ DEMONTÁŽE VRAKŮ, STROJŮ A ZAŘÍZENÍ</v>
      </c>
    </row>
    <row r="442" spans="1:4" x14ac:dyDescent="0.25">
      <c r="A442" s="21">
        <v>390000</v>
      </c>
      <c r="B442" s="22" t="s">
        <v>861</v>
      </c>
      <c r="D442" t="str">
        <f t="shared" si="6"/>
        <v>390000 - SANACE A JINÉ ČINNOSTI SOUVISEJÍCÍ S ODPADY</v>
      </c>
    </row>
    <row r="443" spans="1:4" x14ac:dyDescent="0.25">
      <c r="A443" s="21">
        <v>410000</v>
      </c>
      <c r="B443" s="22" t="s">
        <v>862</v>
      </c>
      <c r="D443" t="str">
        <f t="shared" si="6"/>
        <v>410000 - VÝSTAVBA BUDOV</v>
      </c>
    </row>
    <row r="444" spans="1:4" x14ac:dyDescent="0.25">
      <c r="A444" s="21">
        <v>411000</v>
      </c>
      <c r="B444" s="22" t="s">
        <v>863</v>
      </c>
      <c r="D444" t="str">
        <f t="shared" si="6"/>
        <v>411000 - DEVELOPERSKÁ ČINNOST</v>
      </c>
    </row>
    <row r="445" spans="1:4" x14ac:dyDescent="0.25">
      <c r="A445" s="21">
        <v>412000</v>
      </c>
      <c r="B445" s="22" t="s">
        <v>864</v>
      </c>
      <c r="D445" t="str">
        <f t="shared" si="6"/>
        <v>412000 - VÝSTAVBA BYTOVÝCH A NEBYTOVÝCH BUDOV</v>
      </c>
    </row>
    <row r="446" spans="1:4" x14ac:dyDescent="0.25">
      <c r="A446" s="21">
        <v>412010</v>
      </c>
      <c r="B446" s="22" t="s">
        <v>865</v>
      </c>
      <c r="D446" t="str">
        <f t="shared" si="6"/>
        <v>412010 - VÝSTAVBA BYTOVÝCH BUDOV</v>
      </c>
    </row>
    <row r="447" spans="1:4" x14ac:dyDescent="0.25">
      <c r="A447" s="21">
        <v>412020</v>
      </c>
      <c r="B447" s="22" t="s">
        <v>866</v>
      </c>
      <c r="D447" t="str">
        <f t="shared" si="6"/>
        <v>412020 - VÝSTAVBA NEBYTOVÝCH BUDOV</v>
      </c>
    </row>
    <row r="448" spans="1:4" x14ac:dyDescent="0.25">
      <c r="A448" s="21">
        <v>420000</v>
      </c>
      <c r="B448" s="22" t="s">
        <v>867</v>
      </c>
      <c r="D448" t="str">
        <f t="shared" si="6"/>
        <v>420000 - INŽENÝRSKÉ STAVITELSTVÍ</v>
      </c>
    </row>
    <row r="449" spans="1:4" x14ac:dyDescent="0.25">
      <c r="A449" s="21">
        <v>421000</v>
      </c>
      <c r="B449" s="22" t="s">
        <v>868</v>
      </c>
      <c r="D449" t="str">
        <f t="shared" si="6"/>
        <v>421000 - VÝSTAVBA SILNIC A ŽELEZNIC</v>
      </c>
    </row>
    <row r="450" spans="1:4" x14ac:dyDescent="0.25">
      <c r="A450" s="21">
        <v>421100</v>
      </c>
      <c r="B450" s="22" t="s">
        <v>869</v>
      </c>
      <c r="D450" t="str">
        <f t="shared" si="6"/>
        <v>421100 - VÝSTAVBA SILNIC A DÁLNIC</v>
      </c>
    </row>
    <row r="451" spans="1:4" x14ac:dyDescent="0.25">
      <c r="A451" s="21">
        <v>421200</v>
      </c>
      <c r="B451" s="22" t="s">
        <v>870</v>
      </c>
      <c r="D451" t="str">
        <f t="shared" si="6"/>
        <v>421200 - VÝSTAVBA ŽELEZNIC A PODZEMNÍCH DRAH</v>
      </c>
    </row>
    <row r="452" spans="1:4" x14ac:dyDescent="0.25">
      <c r="A452" s="21">
        <v>421300</v>
      </c>
      <c r="B452" s="22" t="s">
        <v>871</v>
      </c>
      <c r="D452" t="str">
        <f t="shared" ref="D452:D515" si="7">CONCATENATE(A452," - ",B452)</f>
        <v>421300 - VÝSTAVBA MOSTŮ A TUNELŮ</v>
      </c>
    </row>
    <row r="453" spans="1:4" x14ac:dyDescent="0.25">
      <c r="A453" s="21">
        <v>422000</v>
      </c>
      <c r="B453" s="22" t="s">
        <v>872</v>
      </c>
      <c r="D453" t="str">
        <f t="shared" si="7"/>
        <v>422000 - VÝSTAVBA INŽENÝRSKÝCH SÍTÍ</v>
      </c>
    </row>
    <row r="454" spans="1:4" x14ac:dyDescent="0.25">
      <c r="A454" s="21">
        <v>422100</v>
      </c>
      <c r="B454" s="22" t="s">
        <v>873</v>
      </c>
      <c r="D454" t="str">
        <f t="shared" si="7"/>
        <v>422100 - VÝSTAVBA INŽENÝRSKÝCH SÍTÍ PRO KAPALINY A PLYNY</v>
      </c>
    </row>
    <row r="455" spans="1:4" x14ac:dyDescent="0.25">
      <c r="A455" s="21">
        <v>422110</v>
      </c>
      <c r="B455" s="22" t="s">
        <v>874</v>
      </c>
      <c r="D455" t="str">
        <f t="shared" si="7"/>
        <v>422110 - VÝSTAVBA INŽENÝRSKÝCH SÍTÍ PRO KAPALINY</v>
      </c>
    </row>
    <row r="456" spans="1:4" x14ac:dyDescent="0.25">
      <c r="A456" s="21">
        <v>422120</v>
      </c>
      <c r="B456" s="22" t="s">
        <v>875</v>
      </c>
      <c r="D456" t="str">
        <f t="shared" si="7"/>
        <v>422120 - VÝSTAVBA INŽENÝRSKÝCH SÍTÍ PRO PLYNY</v>
      </c>
    </row>
    <row r="457" spans="1:4" x14ac:dyDescent="0.25">
      <c r="A457" s="21">
        <v>422200</v>
      </c>
      <c r="B457" s="22" t="s">
        <v>876</v>
      </c>
      <c r="D457" t="str">
        <f t="shared" si="7"/>
        <v>422200 - VÝSTAVBA INŽENÝRSKÝCH SÍTÍ PRO ELEKTŘINU A TELEKOMUNIKACE</v>
      </c>
    </row>
    <row r="458" spans="1:4" x14ac:dyDescent="0.25">
      <c r="A458" s="21">
        <v>429000</v>
      </c>
      <c r="B458" s="22" t="s">
        <v>877</v>
      </c>
      <c r="D458" t="str">
        <f t="shared" si="7"/>
        <v>429000 - VÝSTAVBA OSTATNÍCH STAVEB</v>
      </c>
    </row>
    <row r="459" spans="1:4" x14ac:dyDescent="0.25">
      <c r="A459" s="21">
        <v>429100</v>
      </c>
      <c r="B459" s="22" t="s">
        <v>878</v>
      </c>
      <c r="D459" t="str">
        <f t="shared" si="7"/>
        <v>429100 - VÝSTAVBA VODNÍCH DĚL</v>
      </c>
    </row>
    <row r="460" spans="1:4" x14ac:dyDescent="0.25">
      <c r="A460" s="21">
        <v>429900</v>
      </c>
      <c r="B460" s="22" t="s">
        <v>879</v>
      </c>
      <c r="D460" t="str">
        <f t="shared" si="7"/>
        <v>429900 - VÝSTAVBA OSTATNÍCH STAVEB J. N.</v>
      </c>
    </row>
    <row r="461" spans="1:4" x14ac:dyDescent="0.25">
      <c r="A461" s="21">
        <v>430000</v>
      </c>
      <c r="B461" s="22" t="s">
        <v>880</v>
      </c>
      <c r="D461" t="str">
        <f t="shared" si="7"/>
        <v>430000 - SPECIALIZOVANÉ STAVEBNÍ ČINNOSTI</v>
      </c>
    </row>
    <row r="462" spans="1:4" x14ac:dyDescent="0.25">
      <c r="A462" s="21">
        <v>431000</v>
      </c>
      <c r="B462" s="22" t="s">
        <v>881</v>
      </c>
      <c r="D462" t="str">
        <f t="shared" si="7"/>
        <v>431000 - DEMOLICE A PŘÍPRAVA STAVENIŠTĚ</v>
      </c>
    </row>
    <row r="463" spans="1:4" x14ac:dyDescent="0.25">
      <c r="A463" s="21">
        <v>431100</v>
      </c>
      <c r="B463" s="22" t="s">
        <v>882</v>
      </c>
      <c r="D463" t="str">
        <f t="shared" si="7"/>
        <v>431100 - DEMOLICE</v>
      </c>
    </row>
    <row r="464" spans="1:4" x14ac:dyDescent="0.25">
      <c r="A464" s="21">
        <v>431200</v>
      </c>
      <c r="B464" s="22" t="s">
        <v>883</v>
      </c>
      <c r="D464" t="str">
        <f t="shared" si="7"/>
        <v>431200 - PŘÍPRAVA STAVENIŠTĚ</v>
      </c>
    </row>
    <row r="465" spans="1:4" x14ac:dyDescent="0.25">
      <c r="A465" s="21">
        <v>431300</v>
      </c>
      <c r="B465" s="22" t="s">
        <v>884</v>
      </c>
      <c r="D465" t="str">
        <f t="shared" si="7"/>
        <v>431300 - PRŮZKUMNÉ VRTNÉ PRÁCE</v>
      </c>
    </row>
    <row r="466" spans="1:4" x14ac:dyDescent="0.25">
      <c r="A466" s="21">
        <v>432000</v>
      </c>
      <c r="B466" s="22" t="s">
        <v>885</v>
      </c>
      <c r="D466" t="str">
        <f t="shared" si="7"/>
        <v>432000 - ELEKTROINSTALAČNÍ, INSTALATÉRSKÉ A OSTATNÍ STAVEBNĚ INSTALAČNÍ PRÁCE</v>
      </c>
    </row>
    <row r="467" spans="1:4" x14ac:dyDescent="0.25">
      <c r="A467" s="21">
        <v>432100</v>
      </c>
      <c r="B467" s="22" t="s">
        <v>886</v>
      </c>
      <c r="D467" t="str">
        <f t="shared" si="7"/>
        <v>432100 - ELEKTRICKÉ INSTALACE</v>
      </c>
    </row>
    <row r="468" spans="1:4" x14ac:dyDescent="0.25">
      <c r="A468" s="21">
        <v>432200</v>
      </c>
      <c r="B468" s="22" t="s">
        <v>887</v>
      </c>
      <c r="D468" t="str">
        <f t="shared" si="7"/>
        <v>432200 - INSTALACE VODY, ODPADU, PLYNU, TOPENÍ A KLIMATIZACE</v>
      </c>
    </row>
    <row r="469" spans="1:4" x14ac:dyDescent="0.25">
      <c r="A469" s="21">
        <v>432900</v>
      </c>
      <c r="B469" s="22" t="s">
        <v>888</v>
      </c>
      <c r="D469" t="str">
        <f t="shared" si="7"/>
        <v>432900 - OSTATNÍ STAVEBNÍ INSTALACE</v>
      </c>
    </row>
    <row r="470" spans="1:4" x14ac:dyDescent="0.25">
      <c r="A470" s="21">
        <v>433000</v>
      </c>
      <c r="B470" s="22" t="s">
        <v>889</v>
      </c>
      <c r="D470" t="str">
        <f t="shared" si="7"/>
        <v>433000 - KOMPLETAČNÍ A DOKONČOVACÍ PRÁCE</v>
      </c>
    </row>
    <row r="471" spans="1:4" x14ac:dyDescent="0.25">
      <c r="A471" s="21">
        <v>433100</v>
      </c>
      <c r="B471" s="22" t="s">
        <v>890</v>
      </c>
      <c r="D471" t="str">
        <f t="shared" si="7"/>
        <v>433100 - OMÍTKÁŘSKÉ PRÁCE</v>
      </c>
    </row>
    <row r="472" spans="1:4" x14ac:dyDescent="0.25">
      <c r="A472" s="21">
        <v>433200</v>
      </c>
      <c r="B472" s="22" t="s">
        <v>891</v>
      </c>
      <c r="D472" t="str">
        <f t="shared" si="7"/>
        <v>433200 - TRUHLÁŘSKÉ PRÁCE</v>
      </c>
    </row>
    <row r="473" spans="1:4" x14ac:dyDescent="0.25">
      <c r="A473" s="21">
        <v>433300</v>
      </c>
      <c r="B473" s="22" t="s">
        <v>892</v>
      </c>
      <c r="D473" t="str">
        <f t="shared" si="7"/>
        <v>433300 - OBKLÁDÁNÍ STĚN A POKLÁDÁNÍ PODLAHOVÝCH KRYTIN</v>
      </c>
    </row>
    <row r="474" spans="1:4" x14ac:dyDescent="0.25">
      <c r="A474" s="21">
        <v>433400</v>
      </c>
      <c r="B474" s="22" t="s">
        <v>893</v>
      </c>
      <c r="D474" t="str">
        <f t="shared" si="7"/>
        <v>433400 - SKLENÁŘSKÉ, MALÍŘSKÉ A NATĚRAČSKÉ PRÁCE</v>
      </c>
    </row>
    <row r="475" spans="1:4" x14ac:dyDescent="0.25">
      <c r="A475" s="21">
        <v>433410</v>
      </c>
      <c r="B475" s="22" t="s">
        <v>894</v>
      </c>
      <c r="D475" t="str">
        <f t="shared" si="7"/>
        <v>433410 - SKLENÁŘSKÉ PRÁCE</v>
      </c>
    </row>
    <row r="476" spans="1:4" x14ac:dyDescent="0.25">
      <c r="A476" s="21">
        <v>433420</v>
      </c>
      <c r="B476" s="22" t="s">
        <v>895</v>
      </c>
      <c r="D476" t="str">
        <f t="shared" si="7"/>
        <v>433420 - MALÍŘSKÉ A NATĚRAČSKÉ PRÁCE</v>
      </c>
    </row>
    <row r="477" spans="1:4" x14ac:dyDescent="0.25">
      <c r="A477" s="21">
        <v>433900</v>
      </c>
      <c r="B477" s="22" t="s">
        <v>896</v>
      </c>
      <c r="D477" t="str">
        <f t="shared" si="7"/>
        <v>433900 - OSTATNÍ KOMPLETAČNÍ A DOKONČOVACÍ PRÁCE</v>
      </c>
    </row>
    <row r="478" spans="1:4" x14ac:dyDescent="0.25">
      <c r="A478" s="21">
        <v>439000</v>
      </c>
      <c r="B478" s="22" t="s">
        <v>897</v>
      </c>
      <c r="D478" t="str">
        <f t="shared" si="7"/>
        <v>439000 - OSTATNÍ SPECIALIZOVANÉ STAVEBNÍ ČINNOSTI</v>
      </c>
    </row>
    <row r="479" spans="1:4" x14ac:dyDescent="0.25">
      <c r="A479" s="21">
        <v>439100</v>
      </c>
      <c r="B479" s="22" t="s">
        <v>898</v>
      </c>
      <c r="D479" t="str">
        <f t="shared" si="7"/>
        <v>439100 - POKRÝVAČSKÉ PRÁCE</v>
      </c>
    </row>
    <row r="480" spans="1:4" x14ac:dyDescent="0.25">
      <c r="A480" s="21">
        <v>439900</v>
      </c>
      <c r="B480" s="22" t="s">
        <v>899</v>
      </c>
      <c r="D480" t="str">
        <f t="shared" si="7"/>
        <v>439900 - OSTATNÍ SPECIALIZOVANÉ STAVEBNÍ ČINNOSTI J. N.</v>
      </c>
    </row>
    <row r="481" spans="1:4" x14ac:dyDescent="0.25">
      <c r="A481" s="21">
        <v>439910</v>
      </c>
      <c r="B481" s="22" t="s">
        <v>900</v>
      </c>
      <c r="D481" t="str">
        <f t="shared" si="7"/>
        <v>439910 - MONTÁŽ A DEMONTÁŽ LEŠENÍ A BEDNĚNÍ</v>
      </c>
    </row>
    <row r="482" spans="1:4" x14ac:dyDescent="0.25">
      <c r="A482" s="21">
        <v>439990</v>
      </c>
      <c r="B482" s="22" t="s">
        <v>901</v>
      </c>
      <c r="D482" t="str">
        <f t="shared" si="7"/>
        <v>439990 - JINÉ SPECIALIZOVANÉ STAVEBNÍ ČINNOSTI J. N.</v>
      </c>
    </row>
    <row r="483" spans="1:4" x14ac:dyDescent="0.25">
      <c r="A483" s="21">
        <v>450000</v>
      </c>
      <c r="B483" s="22" t="s">
        <v>902</v>
      </c>
      <c r="D483" t="str">
        <f t="shared" si="7"/>
        <v>450000 - VELKOOBCHOD, MALOOBCHOD A OPRAVY MOTOROVÝCH VOZIDEL</v>
      </c>
    </row>
    <row r="484" spans="1:4" x14ac:dyDescent="0.25">
      <c r="A484" s="21">
        <v>451000</v>
      </c>
      <c r="B484" s="22" t="s">
        <v>903</v>
      </c>
      <c r="D484" t="str">
        <f t="shared" si="7"/>
        <v>451000 - OBCHOD S MOTOROVÝMI VOZIDLY, KROMĚ MOTOCYKLŮ</v>
      </c>
    </row>
    <row r="485" spans="1:4" x14ac:dyDescent="0.25">
      <c r="A485" s="21">
        <v>451100</v>
      </c>
      <c r="B485" s="22" t="s">
        <v>904</v>
      </c>
      <c r="D485" t="str">
        <f t="shared" si="7"/>
        <v>451100 - OBCHOD S AUTOMOBILY A JINÝMI LEHKÝMI MOTOROVÝMI VOZIDLY</v>
      </c>
    </row>
    <row r="486" spans="1:4" x14ac:dyDescent="0.25">
      <c r="A486" s="21">
        <v>451900</v>
      </c>
      <c r="B486" s="22" t="s">
        <v>905</v>
      </c>
      <c r="D486" t="str">
        <f t="shared" si="7"/>
        <v>451900 - OBCHOD S OSTATNÍMI MOTOROVÝMI VOZIDLY, KROMĚ MOTOCYKLŮ</v>
      </c>
    </row>
    <row r="487" spans="1:4" x14ac:dyDescent="0.25">
      <c r="A487" s="21">
        <v>452000</v>
      </c>
      <c r="B487" s="22" t="s">
        <v>906</v>
      </c>
      <c r="D487" t="str">
        <f t="shared" si="7"/>
        <v>452000 - OPRAVY A ÚDRŽBA MOTOROVÝCH VOZIDEL, KROMĚ MOTOCYKLŮ</v>
      </c>
    </row>
    <row r="488" spans="1:4" x14ac:dyDescent="0.25">
      <c r="A488" s="21">
        <v>453000</v>
      </c>
      <c r="B488" s="22" t="s">
        <v>907</v>
      </c>
      <c r="D488" t="str">
        <f t="shared" si="7"/>
        <v>453000 - OBCHOD S DÍLY A PŘÍSLUŠENSTVÍM PRO MOTOROVÁ VOZIDLA, KROMĚ MOTOCYKLŮ</v>
      </c>
    </row>
    <row r="489" spans="1:4" x14ac:dyDescent="0.25">
      <c r="A489" s="21">
        <v>453100</v>
      </c>
      <c r="B489" s="22" t="s">
        <v>908</v>
      </c>
      <c r="D489" t="str">
        <f t="shared" si="7"/>
        <v>453100 - VELKOOBCHOD S DÍLY A PŘÍSLUŠENSTVÍM PRO MOTOROVÁ VOZIDLA, KROMĚ MOTOCYKLŮ</v>
      </c>
    </row>
    <row r="490" spans="1:4" x14ac:dyDescent="0.25">
      <c r="A490" s="21">
        <v>453200</v>
      </c>
      <c r="B490" s="22" t="s">
        <v>909</v>
      </c>
      <c r="D490" t="str">
        <f t="shared" si="7"/>
        <v>453200 - MALOOBCHOD S DÍLY A PŘÍSLUŠENSTVÍM PRO MOTOROVÁ VOZIDLA, KROMĚ MOTOCYKLŮ</v>
      </c>
    </row>
    <row r="491" spans="1:4" x14ac:dyDescent="0.25">
      <c r="A491" s="21">
        <v>454000</v>
      </c>
      <c r="B491" s="22" t="s">
        <v>910</v>
      </c>
      <c r="D491" t="str">
        <f t="shared" si="7"/>
        <v>454000 - OBCHOD, OPRAVY A ÚDRŽBA MOTOCYKLŮ, JEJICH DÍLŮ A PŘÍSLUŠENSTVÍ</v>
      </c>
    </row>
    <row r="492" spans="1:4" x14ac:dyDescent="0.25">
      <c r="A492" s="21">
        <v>460000</v>
      </c>
      <c r="B492" s="22" t="s">
        <v>911</v>
      </c>
      <c r="D492" t="str">
        <f t="shared" si="7"/>
        <v>460000 - VELKOOBCHOD, KROMĚ MOTOROVÝCH VOZIDEL</v>
      </c>
    </row>
    <row r="493" spans="1:4" x14ac:dyDescent="0.25">
      <c r="A493" s="21">
        <v>461000</v>
      </c>
      <c r="B493" s="22" t="s">
        <v>912</v>
      </c>
      <c r="D493" t="str">
        <f t="shared" si="7"/>
        <v>461000 - ZPROSTŘEDKOVÁNÍ VELKOOBCHODU A VELKOOBCHOD V ZASTOUPENÍ</v>
      </c>
    </row>
    <row r="494" spans="1:4" ht="24" x14ac:dyDescent="0.25">
      <c r="A494" s="21">
        <v>461100</v>
      </c>
      <c r="B494" s="22" t="s">
        <v>913</v>
      </c>
      <c r="D494" t="str">
        <f t="shared" si="7"/>
        <v>461100 - ZPROSTŘEDKOVÁNÍ VELKOOBCHODU A VELKOOBCHOD V ZASTOUPENÍ SE ZÁKLADNÍMI ZEMĚDĚLSKÝMI PRODUKTY, ŽIVÝMI ZVÍŘATY, TEXTILNÍMI SUROVINAMI A POLOTOVARY</v>
      </c>
    </row>
    <row r="495" spans="1:4" ht="24" x14ac:dyDescent="0.25">
      <c r="A495" s="21">
        <v>461200</v>
      </c>
      <c r="B495" s="22" t="s">
        <v>914</v>
      </c>
      <c r="D495" t="str">
        <f t="shared" si="7"/>
        <v>461200 - ZPROSTŘEDKOVÁNÍ VELKOOBCHODU A VELKOOBCHOD V ZASTOUPENÍ S PALIVY, RUDAMI, KOVY A PRŮMYSLOVÝMI CHEMIKÁLIEMI</v>
      </c>
    </row>
    <row r="496" spans="1:4" ht="24" x14ac:dyDescent="0.25">
      <c r="A496" s="21">
        <v>461300</v>
      </c>
      <c r="B496" s="22" t="s">
        <v>915</v>
      </c>
      <c r="D496" t="str">
        <f t="shared" si="7"/>
        <v>461300 - ZPROSTŘEDKOVÁNÍ VELKOOBCHODU A VELKOOBCHOD V ZASTOUPENÍ SE DŘEVEM A STAVEBNÍMI MATERIÁLY</v>
      </c>
    </row>
    <row r="497" spans="1:4" ht="24" x14ac:dyDescent="0.25">
      <c r="A497" s="21">
        <v>461400</v>
      </c>
      <c r="B497" s="22" t="s">
        <v>916</v>
      </c>
      <c r="D497" t="str">
        <f t="shared" si="7"/>
        <v>461400 - ZPROSTŘEDKOVÁNÍ VELKOOBCHODU A VELKOOBCHOD V ZASTOUPENÍ SE STROJI, PRŮMYSLOVÝM ZAŘÍZENÍM, LODĚMI A LETADLY</v>
      </c>
    </row>
    <row r="498" spans="1:4" ht="24" x14ac:dyDescent="0.25">
      <c r="A498" s="21">
        <v>461500</v>
      </c>
      <c r="B498" s="22" t="s">
        <v>917</v>
      </c>
      <c r="D498" t="str">
        <f t="shared" si="7"/>
        <v>461500 - ZPROSTŘEDKOVÁNÍ VELKOOBCHODU A VELKOOBCHOD V ZASTOUPENÍ S NÁBYTKEM, ŽELEZÁŘSKÝM ZBOŽÍM A POTŘEBAMI PŘEVÁŽNĚ PRO DOMÁCNOST</v>
      </c>
    </row>
    <row r="499" spans="1:4" ht="24" x14ac:dyDescent="0.25">
      <c r="A499" s="21">
        <v>461600</v>
      </c>
      <c r="B499" s="22" t="s">
        <v>918</v>
      </c>
      <c r="D499" t="str">
        <f t="shared" si="7"/>
        <v>461600 - ZPROSTŘEDKOVÁNÍ VELKOOBCHODU A VELKOOBCHOD V ZASTOUPENÍ S TEXTILEM, ODĚVY, KOŽEŠINAMI, OBUVÍ A KOŽENÝMI VÝROBKY</v>
      </c>
    </row>
    <row r="500" spans="1:4" ht="24" x14ac:dyDescent="0.25">
      <c r="A500" s="21">
        <v>461700</v>
      </c>
      <c r="B500" s="22" t="s">
        <v>919</v>
      </c>
      <c r="D500" t="str">
        <f t="shared" si="7"/>
        <v>461700 - ZPROSTŘEDKOVÁNÍ VELKOOBCHODU A VELKOOBCHOD V ZASTOUPENÍ S POTRAVINAMI, NÁPOJI, TABÁKEM A TABÁKOVÝMI VÝROBKY</v>
      </c>
    </row>
    <row r="501" spans="1:4" ht="24" x14ac:dyDescent="0.25">
      <c r="A501" s="21">
        <v>461800</v>
      </c>
      <c r="B501" s="22" t="s">
        <v>920</v>
      </c>
      <c r="D501" t="str">
        <f t="shared" si="7"/>
        <v>461800 - ZPROSTŘEDKOVÁNÍ SPECIALIZOVANÉHO VELKOOBCHODU A SPECIALIZOVANÝ VELKOOBCHOD V ZASTOUPENÍ S OSTATNÍMI VÝROBKY</v>
      </c>
    </row>
    <row r="502" spans="1:4" x14ac:dyDescent="0.25">
      <c r="A502" s="21">
        <v>461810</v>
      </c>
      <c r="B502" s="22" t="s">
        <v>921</v>
      </c>
      <c r="D502" t="str">
        <f t="shared" si="7"/>
        <v>461810 - ZPROSTŘEDKOVÁNÍ VELKOOBCHODU A VELKOOBCHOD V ZASTOUPENÍ S PAPÍRENSKÝMI VÝROBKY</v>
      </c>
    </row>
    <row r="503" spans="1:4" ht="24" x14ac:dyDescent="0.25">
      <c r="A503" s="21">
        <v>461890</v>
      </c>
      <c r="B503" s="22" t="s">
        <v>922</v>
      </c>
      <c r="D503" t="str">
        <f t="shared" si="7"/>
        <v>461890 - ZPROSTŘEDKOVÁNÍ SPECIALIZOVANÉHO VELKOOBCHODU A VELKOOBCHOD V ZASTOUPENÍ S OSTATNÍMI VÝROBKY J. N.</v>
      </c>
    </row>
    <row r="504" spans="1:4" ht="24" x14ac:dyDescent="0.25">
      <c r="A504" s="21">
        <v>461900</v>
      </c>
      <c r="B504" s="22" t="s">
        <v>923</v>
      </c>
      <c r="D504" t="str">
        <f t="shared" si="7"/>
        <v>461900 - ZPROSTŘEDKOVÁNÍ NESPECIALIZOVANÉHO VELKOOBCHODU A NESPECIALIZOVANÝ VELKOOBCHOD V ZASTOUPENÍ</v>
      </c>
    </row>
    <row r="505" spans="1:4" x14ac:dyDescent="0.25">
      <c r="A505" s="21">
        <v>462000</v>
      </c>
      <c r="B505" s="22" t="s">
        <v>924</v>
      </c>
      <c r="D505" t="str">
        <f t="shared" si="7"/>
        <v>462000 - VELKOOBCHOD SE ZÁKLADNÍMI ZEMĚDĚLSKÝMI PRODUKTY A ŽIVÝMI ZVÍŘATY</v>
      </c>
    </row>
    <row r="506" spans="1:4" x14ac:dyDescent="0.25">
      <c r="A506" s="21">
        <v>462100</v>
      </c>
      <c r="B506" s="22" t="s">
        <v>925</v>
      </c>
      <c r="D506" t="str">
        <f t="shared" si="7"/>
        <v>462100 - VELKOOBCHOD S OBILÍM, SUROVÝM TABÁKEM, OSIVY A KRMIVY</v>
      </c>
    </row>
    <row r="507" spans="1:4" x14ac:dyDescent="0.25">
      <c r="A507" s="21">
        <v>462200</v>
      </c>
      <c r="B507" s="22" t="s">
        <v>926</v>
      </c>
      <c r="D507" t="str">
        <f t="shared" si="7"/>
        <v>462200 - VELKOOBCHOD S KVĚTINAMI A JINÝMI ROSTLINAMI</v>
      </c>
    </row>
    <row r="508" spans="1:4" x14ac:dyDescent="0.25">
      <c r="A508" s="21">
        <v>462300</v>
      </c>
      <c r="B508" s="22" t="s">
        <v>927</v>
      </c>
      <c r="D508" t="str">
        <f t="shared" si="7"/>
        <v>462300 - VELKOOBCHOD S ŽIVÝMI ZVÍŘATY</v>
      </c>
    </row>
    <row r="509" spans="1:4" x14ac:dyDescent="0.25">
      <c r="A509" s="21">
        <v>462400</v>
      </c>
      <c r="B509" s="22" t="s">
        <v>928</v>
      </c>
      <c r="D509" t="str">
        <f t="shared" si="7"/>
        <v>462400 - VELKOOBCHOD SE SUROVÝMI KŮŽEMI, KOŽEŠINAMI A USNĚMI</v>
      </c>
    </row>
    <row r="510" spans="1:4" x14ac:dyDescent="0.25">
      <c r="A510" s="21">
        <v>463000</v>
      </c>
      <c r="B510" s="22" t="s">
        <v>929</v>
      </c>
      <c r="D510" t="str">
        <f t="shared" si="7"/>
        <v>463000 - VELKOOBCHOD S POTRAVINAMI, NÁPOJI A TABÁKOVÝMI VÝROBKY</v>
      </c>
    </row>
    <row r="511" spans="1:4" x14ac:dyDescent="0.25">
      <c r="A511" s="21">
        <v>463100</v>
      </c>
      <c r="B511" s="22" t="s">
        <v>930</v>
      </c>
      <c r="D511" t="str">
        <f t="shared" si="7"/>
        <v>463100 - VELKOOBCHOD S OVOCEM A ZELENINOU</v>
      </c>
    </row>
    <row r="512" spans="1:4" x14ac:dyDescent="0.25">
      <c r="A512" s="21">
        <v>463200</v>
      </c>
      <c r="B512" s="22" t="s">
        <v>931</v>
      </c>
      <c r="D512" t="str">
        <f t="shared" si="7"/>
        <v>463200 - VELKOOBCHOD S MASEM A MASNÝMI VÝROBKY</v>
      </c>
    </row>
    <row r="513" spans="1:4" x14ac:dyDescent="0.25">
      <c r="A513" s="21">
        <v>463300</v>
      </c>
      <c r="B513" s="22" t="s">
        <v>932</v>
      </c>
      <c r="D513" t="str">
        <f t="shared" si="7"/>
        <v>463300 - VELKOOBCHOD S MLÉČNÝMI VÝROBKY, VEJCI, JEDLÝMI OLEJI A TUKY</v>
      </c>
    </row>
    <row r="514" spans="1:4" x14ac:dyDescent="0.25">
      <c r="A514" s="21">
        <v>463400</v>
      </c>
      <c r="B514" s="22" t="s">
        <v>933</v>
      </c>
      <c r="D514" t="str">
        <f t="shared" si="7"/>
        <v>463400 - VELKOOBCHOD S NÁPOJI</v>
      </c>
    </row>
    <row r="515" spans="1:4" x14ac:dyDescent="0.25">
      <c r="A515" s="21">
        <v>463500</v>
      </c>
      <c r="B515" s="22" t="s">
        <v>934</v>
      </c>
      <c r="D515" t="str">
        <f t="shared" si="7"/>
        <v>463500 - VELKOOBCHOD S TABÁKOVÝMI VÝROBKY</v>
      </c>
    </row>
    <row r="516" spans="1:4" x14ac:dyDescent="0.25">
      <c r="A516" s="21">
        <v>463600</v>
      </c>
      <c r="B516" s="22" t="s">
        <v>935</v>
      </c>
      <c r="D516" t="str">
        <f t="shared" ref="D516:D579" si="8">CONCATENATE(A516," - ",B516)</f>
        <v>463600 - VELKOOBCHOD S CUKREM, ČOKOLÁDOU A CUKROVINKAMI</v>
      </c>
    </row>
    <row r="517" spans="1:4" x14ac:dyDescent="0.25">
      <c r="A517" s="21">
        <v>463700</v>
      </c>
      <c r="B517" s="22" t="s">
        <v>936</v>
      </c>
      <c r="D517" t="str">
        <f t="shared" si="8"/>
        <v>463700 - VELKOOBCHOD S KÁVOU, ČAJEM, KAKAEM A KOŘENÍM</v>
      </c>
    </row>
    <row r="518" spans="1:4" x14ac:dyDescent="0.25">
      <c r="A518" s="21">
        <v>463800</v>
      </c>
      <c r="B518" s="22" t="s">
        <v>937</v>
      </c>
      <c r="D518" t="str">
        <f t="shared" si="8"/>
        <v>463800 - SPECIALIZOVANÝ VELKOOBCHOD S JINÝMI POTRAVINAMI, VČETNĚ RYB, KORÝŠŮ A MĚKKÝŠŮ</v>
      </c>
    </row>
    <row r="519" spans="1:4" x14ac:dyDescent="0.25">
      <c r="A519" s="21">
        <v>463900</v>
      </c>
      <c r="B519" s="22" t="s">
        <v>938</v>
      </c>
      <c r="D519" t="str">
        <f t="shared" si="8"/>
        <v>463900 - NESPECIALIZOVANÝ VELKOOBCHOD S POTRAVINAMI, NÁPOJI A TABÁKOVÝMI VÝROBKY</v>
      </c>
    </row>
    <row r="520" spans="1:4" x14ac:dyDescent="0.25">
      <c r="A520" s="21">
        <v>464000</v>
      </c>
      <c r="B520" s="22" t="s">
        <v>939</v>
      </c>
      <c r="D520" t="str">
        <f t="shared" si="8"/>
        <v>464000 - VELKOOBCHOD S VÝROBKY PŘEVÁŽNĚ PRO DOMÁCNOST</v>
      </c>
    </row>
    <row r="521" spans="1:4" x14ac:dyDescent="0.25">
      <c r="A521" s="21">
        <v>464100</v>
      </c>
      <c r="B521" s="22" t="s">
        <v>940</v>
      </c>
      <c r="D521" t="str">
        <f t="shared" si="8"/>
        <v>464100 - VELKOOBCHOD S TEXTILEM</v>
      </c>
    </row>
    <row r="522" spans="1:4" x14ac:dyDescent="0.25">
      <c r="A522" s="21">
        <v>464200</v>
      </c>
      <c r="B522" s="22" t="s">
        <v>941</v>
      </c>
      <c r="D522" t="str">
        <f t="shared" si="8"/>
        <v>464200 - VELKOOBCHOD S ODĚVY A OBUVÍ</v>
      </c>
    </row>
    <row r="523" spans="1:4" x14ac:dyDescent="0.25">
      <c r="A523" s="21">
        <v>464210</v>
      </c>
      <c r="B523" s="22" t="s">
        <v>942</v>
      </c>
      <c r="D523" t="str">
        <f t="shared" si="8"/>
        <v>464210 - VELKOOBCHOD S ODĚVY</v>
      </c>
    </row>
    <row r="524" spans="1:4" x14ac:dyDescent="0.25">
      <c r="A524" s="21">
        <v>464220</v>
      </c>
      <c r="B524" s="22" t="s">
        <v>943</v>
      </c>
      <c r="D524" t="str">
        <f t="shared" si="8"/>
        <v>464220 - VELKOOBCHOD S OBUVÍ</v>
      </c>
    </row>
    <row r="525" spans="1:4" x14ac:dyDescent="0.25">
      <c r="A525" s="21">
        <v>464300</v>
      </c>
      <c r="B525" s="22" t="s">
        <v>944</v>
      </c>
      <c r="D525" t="str">
        <f t="shared" si="8"/>
        <v>464300 - VELKOOBCHOD S ELEKTROSPOTŘEBIČI A ELEKTRONIKOU</v>
      </c>
    </row>
    <row r="526" spans="1:4" x14ac:dyDescent="0.25">
      <c r="A526" s="21">
        <v>464400</v>
      </c>
      <c r="B526" s="22" t="s">
        <v>945</v>
      </c>
      <c r="D526" t="str">
        <f t="shared" si="8"/>
        <v>464400 - VELKOOBCHOD S PORCELÁNOVÝMI, KERAMICKÝMI A SKLENĚNÝMI VÝROBKY A ČISTICÍMI PROSTŘEDKY</v>
      </c>
    </row>
    <row r="527" spans="1:4" x14ac:dyDescent="0.25">
      <c r="A527" s="21">
        <v>464410</v>
      </c>
      <c r="B527" s="22" t="s">
        <v>946</v>
      </c>
      <c r="D527" t="str">
        <f t="shared" si="8"/>
        <v>464410 - VELKOOBCHOD S PORCELÁNOVÝMI, KERAMICKÝMI A SKLENĚNÝMI VÝROBKY</v>
      </c>
    </row>
    <row r="528" spans="1:4" x14ac:dyDescent="0.25">
      <c r="A528" s="21">
        <v>464420</v>
      </c>
      <c r="B528" s="22" t="s">
        <v>947</v>
      </c>
      <c r="D528" t="str">
        <f t="shared" si="8"/>
        <v>464420 - VELKOOBCHOD S PRACÍMI A ČISTICÍMI PROSTŘEDKY</v>
      </c>
    </row>
    <row r="529" spans="1:4" x14ac:dyDescent="0.25">
      <c r="A529" s="21">
        <v>464500</v>
      </c>
      <c r="B529" s="22" t="s">
        <v>948</v>
      </c>
      <c r="D529" t="str">
        <f t="shared" si="8"/>
        <v>464500 - VELKOOBCHOD S KOSMETICKÝMI VÝROBKY</v>
      </c>
    </row>
    <row r="530" spans="1:4" x14ac:dyDescent="0.25">
      <c r="A530" s="21">
        <v>464600</v>
      </c>
      <c r="B530" s="22" t="s">
        <v>949</v>
      </c>
      <c r="D530" t="str">
        <f t="shared" si="8"/>
        <v>464600 - VELKOOBCHOD S FARMACEUTICKÝMI VÝROBKY</v>
      </c>
    </row>
    <row r="531" spans="1:4" x14ac:dyDescent="0.25">
      <c r="A531" s="21">
        <v>464700</v>
      </c>
      <c r="B531" s="22" t="s">
        <v>950</v>
      </c>
      <c r="D531" t="str">
        <f t="shared" si="8"/>
        <v>464700 - VELKOOBCHOD S NÁBYTKEM, KOBERCI A SVÍTIDLY</v>
      </c>
    </row>
    <row r="532" spans="1:4" x14ac:dyDescent="0.25">
      <c r="A532" s="21">
        <v>464800</v>
      </c>
      <c r="B532" s="22" t="s">
        <v>951</v>
      </c>
      <c r="D532" t="str">
        <f t="shared" si="8"/>
        <v>464800 - VELKOOBCHOD S HODINAMI, HODINKAMI A KLENOTY</v>
      </c>
    </row>
    <row r="533" spans="1:4" x14ac:dyDescent="0.25">
      <c r="A533" s="21">
        <v>464900</v>
      </c>
      <c r="B533" s="22" t="s">
        <v>952</v>
      </c>
      <c r="D533" t="str">
        <f t="shared" si="8"/>
        <v>464900 - VELKOOBCHOD S OSTATNÍMI VÝROBKY PŘEVÁŽNĚ PRO DOMÁCNOST</v>
      </c>
    </row>
    <row r="534" spans="1:4" x14ac:dyDescent="0.25">
      <c r="A534" s="21">
        <v>465000</v>
      </c>
      <c r="B534" s="22" t="s">
        <v>953</v>
      </c>
      <c r="D534" t="str">
        <f t="shared" si="8"/>
        <v>465000 - VELKOOBCHOD S POČÍTAČOVÝM A KOMUNIKAČNÍM ZAŘÍZENÍM</v>
      </c>
    </row>
    <row r="535" spans="1:4" x14ac:dyDescent="0.25">
      <c r="A535" s="21">
        <v>465100</v>
      </c>
      <c r="B535" s="22" t="s">
        <v>954</v>
      </c>
      <c r="D535" t="str">
        <f t="shared" si="8"/>
        <v>465100 - VELKOOBCHOD S POČÍTAČI, POČÍTAČOVÝM PERIFERNÍM ZAŘÍZENÍM A SOFTWAREM</v>
      </c>
    </row>
    <row r="536" spans="1:4" x14ac:dyDescent="0.25">
      <c r="A536" s="21">
        <v>465200</v>
      </c>
      <c r="B536" s="22" t="s">
        <v>955</v>
      </c>
      <c r="D536" t="str">
        <f t="shared" si="8"/>
        <v>465200 - VELKOOBCHOD S ELEKTRONICKÝM A TELEKOMUNIKAČNÍM ZAŘÍZENÍM A JEHO DÍLY</v>
      </c>
    </row>
    <row r="537" spans="1:4" x14ac:dyDescent="0.25">
      <c r="A537" s="21">
        <v>466000</v>
      </c>
      <c r="B537" s="22" t="s">
        <v>956</v>
      </c>
      <c r="D537" t="str">
        <f t="shared" si="8"/>
        <v>466000 - VELKOOBCHOD S OSTATNÍMI STROJI, STROJNÍM ZAŘÍZENÍM A PŘÍSLUŠENSTVÍM</v>
      </c>
    </row>
    <row r="538" spans="1:4" x14ac:dyDescent="0.25">
      <c r="A538" s="21">
        <v>466100</v>
      </c>
      <c r="B538" s="22" t="s">
        <v>957</v>
      </c>
      <c r="D538" t="str">
        <f t="shared" si="8"/>
        <v>466100 - VELKOOBCHOD SE ZEMĚDĚLSKÝMI STROJI, STROJNÍM ZAŘÍZENÍM A PŘÍSLUŠENSTVÍM</v>
      </c>
    </row>
    <row r="539" spans="1:4" x14ac:dyDescent="0.25">
      <c r="A539" s="21">
        <v>466200</v>
      </c>
      <c r="B539" s="22" t="s">
        <v>958</v>
      </c>
      <c r="D539" t="str">
        <f t="shared" si="8"/>
        <v>466200 - VELKOOBCHOD S OBRÁBĚCÍMI STROJI</v>
      </c>
    </row>
    <row r="540" spans="1:4" x14ac:dyDescent="0.25">
      <c r="A540" s="21">
        <v>466300</v>
      </c>
      <c r="B540" s="22" t="s">
        <v>959</v>
      </c>
      <c r="D540" t="str">
        <f t="shared" si="8"/>
        <v>466300 - VELKOOBCHOD S TĚŽEBNÍMI A STAVEBNÍMI STROJI A ZAŘÍZENÍM</v>
      </c>
    </row>
    <row r="541" spans="1:4" x14ac:dyDescent="0.25">
      <c r="A541" s="21">
        <v>466400</v>
      </c>
      <c r="B541" s="22" t="s">
        <v>960</v>
      </c>
      <c r="D541" t="str">
        <f t="shared" si="8"/>
        <v>466400 - VELKOOBCHOD SE STROJNÍM ZAŘÍZENÍM PRO TEXTILNÍ PRŮMYSL, ŠICÍMI A PLETACÍMI STROJI</v>
      </c>
    </row>
    <row r="542" spans="1:4" x14ac:dyDescent="0.25">
      <c r="A542" s="21">
        <v>466500</v>
      </c>
      <c r="B542" s="22" t="s">
        <v>961</v>
      </c>
      <c r="D542" t="str">
        <f t="shared" si="8"/>
        <v>466500 - VELKOOBCHOD S KANCELÁŘSKÝM NÁBYTKEM</v>
      </c>
    </row>
    <row r="543" spans="1:4" x14ac:dyDescent="0.25">
      <c r="A543" s="21">
        <v>466600</v>
      </c>
      <c r="B543" s="22" t="s">
        <v>962</v>
      </c>
      <c r="D543" t="str">
        <f t="shared" si="8"/>
        <v>466600 - VELKOOBCHOD S OSTATNÍMI KANCELÁŘSKÝMI STROJI A ZAŘÍZENÍM</v>
      </c>
    </row>
    <row r="544" spans="1:4" x14ac:dyDescent="0.25">
      <c r="A544" s="21">
        <v>466900</v>
      </c>
      <c r="B544" s="22" t="s">
        <v>963</v>
      </c>
      <c r="D544" t="str">
        <f t="shared" si="8"/>
        <v>466900 - VELKOOBCHOD S OSTATNÍMI STROJI A ZAŘÍZENÍM</v>
      </c>
    </row>
    <row r="545" spans="1:4" x14ac:dyDescent="0.25">
      <c r="A545" s="21">
        <v>467000</v>
      </c>
      <c r="B545" s="22" t="s">
        <v>964</v>
      </c>
      <c r="D545" t="str">
        <f t="shared" si="8"/>
        <v>467000 - OSTATNÍ SPECIALIZOVANÝ VELKOOBCHOD</v>
      </c>
    </row>
    <row r="546" spans="1:4" x14ac:dyDescent="0.25">
      <c r="A546" s="21">
        <v>467100</v>
      </c>
      <c r="B546" s="22" t="s">
        <v>965</v>
      </c>
      <c r="D546" t="str">
        <f t="shared" si="8"/>
        <v>467100 - VELKOOBCHOD S PEVNÝMI, KAPALNÝMI A PLYNNÝMI PALIVY A PŘÍBUZNÝMI VÝROBKY</v>
      </c>
    </row>
    <row r="547" spans="1:4" x14ac:dyDescent="0.25">
      <c r="A547" s="21">
        <v>467110</v>
      </c>
      <c r="B547" s="22" t="s">
        <v>966</v>
      </c>
      <c r="D547" t="str">
        <f t="shared" si="8"/>
        <v>467110 - VELKOOBCHOD S PEVNÝMI PALIVY A PŘÍBUZNÝMI VÝROBKY</v>
      </c>
    </row>
    <row r="548" spans="1:4" x14ac:dyDescent="0.25">
      <c r="A548" s="21">
        <v>467120</v>
      </c>
      <c r="B548" s="22" t="s">
        <v>967</v>
      </c>
      <c r="D548" t="str">
        <f t="shared" si="8"/>
        <v>467120 - VELKOOBCHOD S KAPALNÝMI PALIVY A PŘÍBUZNÝMI VÝROBKY</v>
      </c>
    </row>
    <row r="549" spans="1:4" x14ac:dyDescent="0.25">
      <c r="A549" s="21">
        <v>467130</v>
      </c>
      <c r="B549" s="22" t="s">
        <v>968</v>
      </c>
      <c r="D549" t="str">
        <f t="shared" si="8"/>
        <v>467130 - VELKOOBCHOD S PLYNNÝMI PALIVY A PŘÍBUZNÝMI VÝROBKY</v>
      </c>
    </row>
    <row r="550" spans="1:4" x14ac:dyDescent="0.25">
      <c r="A550" s="21">
        <v>467200</v>
      </c>
      <c r="B550" s="22" t="s">
        <v>969</v>
      </c>
      <c r="D550" t="str">
        <f t="shared" si="8"/>
        <v>467200 - VELKOOBCHOD S RUDAMI, KOVY A HUTNÍMI VÝROBKY</v>
      </c>
    </row>
    <row r="551" spans="1:4" x14ac:dyDescent="0.25">
      <c r="A551" s="21">
        <v>467300</v>
      </c>
      <c r="B551" s="22" t="s">
        <v>970</v>
      </c>
      <c r="D551" t="str">
        <f t="shared" si="8"/>
        <v>467300 - VELKOOBCHOD SE DŘEVEM, STAVEBNÍMI MATERIÁLY A SANITÁRNÍM VYBAVENÍM</v>
      </c>
    </row>
    <row r="552" spans="1:4" x14ac:dyDescent="0.25">
      <c r="A552" s="21">
        <v>467400</v>
      </c>
      <c r="B552" s="22" t="s">
        <v>971</v>
      </c>
      <c r="D552" t="str">
        <f t="shared" si="8"/>
        <v>467400 - VELKOOBCHOD S ŽELEZÁŘSKÝM ZBOŽÍM, INSTALATÉRSKÝMI A TOPENÁŘSKÝMI POTŘEBAMI</v>
      </c>
    </row>
    <row r="553" spans="1:4" x14ac:dyDescent="0.25">
      <c r="A553" s="21">
        <v>467500</v>
      </c>
      <c r="B553" s="22" t="s">
        <v>972</v>
      </c>
      <c r="D553" t="str">
        <f t="shared" si="8"/>
        <v>467500 - VELKOOBCHOD S CHEMICKÝMI VÝROBKY</v>
      </c>
    </row>
    <row r="554" spans="1:4" x14ac:dyDescent="0.25">
      <c r="A554" s="21">
        <v>467600</v>
      </c>
      <c r="B554" s="22" t="s">
        <v>973</v>
      </c>
      <c r="D554" t="str">
        <f t="shared" si="8"/>
        <v>467600 - VELKOOBCHOD S OSTATNÍMI MEZIPRODUKTY</v>
      </c>
    </row>
    <row r="555" spans="1:4" x14ac:dyDescent="0.25">
      <c r="A555" s="21">
        <v>467610</v>
      </c>
      <c r="B555" s="22" t="s">
        <v>974</v>
      </c>
      <c r="D555" t="str">
        <f t="shared" si="8"/>
        <v>467610 - VELKOOBCHOD S PAPÍRENSKÝMI MEZIPRODUKTY</v>
      </c>
    </row>
    <row r="556" spans="1:4" x14ac:dyDescent="0.25">
      <c r="A556" s="21">
        <v>467690</v>
      </c>
      <c r="B556" s="22" t="s">
        <v>975</v>
      </c>
      <c r="D556" t="str">
        <f t="shared" si="8"/>
        <v>467690 - VELKOOBCHOD S OSTATNÍMI MEZIPRODUKTY J. N.</v>
      </c>
    </row>
    <row r="557" spans="1:4" x14ac:dyDescent="0.25">
      <c r="A557" s="21">
        <v>467700</v>
      </c>
      <c r="B557" s="22" t="s">
        <v>976</v>
      </c>
      <c r="D557" t="str">
        <f t="shared" si="8"/>
        <v>467700 - VELKOOBCHOD S ODPADEM A ŠROTEM</v>
      </c>
    </row>
    <row r="558" spans="1:4" x14ac:dyDescent="0.25">
      <c r="A558" s="21">
        <v>469000</v>
      </c>
      <c r="B558" s="22" t="s">
        <v>977</v>
      </c>
      <c r="D558" t="str">
        <f t="shared" si="8"/>
        <v>469000 - NESPECIALIZOVANÝ VELKOOBCHOD</v>
      </c>
    </row>
    <row r="559" spans="1:4" x14ac:dyDescent="0.25">
      <c r="A559" s="21">
        <v>470000</v>
      </c>
      <c r="B559" s="22" t="s">
        <v>978</v>
      </c>
      <c r="D559" t="str">
        <f t="shared" si="8"/>
        <v>470000 - MALOOBCHOD, KROMĚ MOTOROVÝCH VOZIDEL</v>
      </c>
    </row>
    <row r="560" spans="1:4" x14ac:dyDescent="0.25">
      <c r="A560" s="21">
        <v>471000</v>
      </c>
      <c r="B560" s="22" t="s">
        <v>979</v>
      </c>
      <c r="D560" t="str">
        <f t="shared" si="8"/>
        <v>471000 - MALOOBCHOD V NESPECIALIZOVANÝCH PRODEJNÁCH</v>
      </c>
    </row>
    <row r="561" spans="1:4" ht="24" x14ac:dyDescent="0.25">
      <c r="A561" s="21">
        <v>471100</v>
      </c>
      <c r="B561" s="22" t="s">
        <v>980</v>
      </c>
      <c r="D561" t="str">
        <f t="shared" si="8"/>
        <v>471100 - MALOOBCHOD S PŘEVAHOU POTRAVIN, NÁPOJŮ A TABÁKOVÝCH VÝROBKŮ V NESPECIALIZOVANÝCH PRODEJNÁCH</v>
      </c>
    </row>
    <row r="562" spans="1:4" x14ac:dyDescent="0.25">
      <c r="A562" s="21">
        <v>471900</v>
      </c>
      <c r="B562" s="22" t="s">
        <v>981</v>
      </c>
      <c r="D562" t="str">
        <f t="shared" si="8"/>
        <v>471900 - OSTATNÍ MALOOBCHOD V NESPECIALIZOVANÝCH PRODEJNÁCH</v>
      </c>
    </row>
    <row r="563" spans="1:4" x14ac:dyDescent="0.25">
      <c r="A563" s="21">
        <v>472000</v>
      </c>
      <c r="B563" s="22" t="s">
        <v>982</v>
      </c>
      <c r="D563" t="str">
        <f t="shared" si="8"/>
        <v>472000 - MALOOBCHOD S POTRAVINAMI, NÁPOJI A TABÁKOVÝMI VÝROBKY VE SPECIALIZOVANÝCH PRODEJNÁCH</v>
      </c>
    </row>
    <row r="564" spans="1:4" x14ac:dyDescent="0.25">
      <c r="A564" s="21">
        <v>472100</v>
      </c>
      <c r="B564" s="22" t="s">
        <v>983</v>
      </c>
      <c r="D564" t="str">
        <f t="shared" si="8"/>
        <v>472100 - MALOOBCHOD S OVOCEM A ZELENINOU</v>
      </c>
    </row>
    <row r="565" spans="1:4" x14ac:dyDescent="0.25">
      <c r="A565" s="21">
        <v>472200</v>
      </c>
      <c r="B565" s="22" t="s">
        <v>984</v>
      </c>
      <c r="D565" t="str">
        <f t="shared" si="8"/>
        <v>472200 - MALOOBCHOD S MASEM A MASNÝMI VÝROBKY</v>
      </c>
    </row>
    <row r="566" spans="1:4" x14ac:dyDescent="0.25">
      <c r="A566" s="21">
        <v>472300</v>
      </c>
      <c r="B566" s="22" t="s">
        <v>985</v>
      </c>
      <c r="D566" t="str">
        <f t="shared" si="8"/>
        <v>472300 - MALOOBCHOD S RYBAMI, KORÝŠI A MĚKKÝŠI</v>
      </c>
    </row>
    <row r="567" spans="1:4" x14ac:dyDescent="0.25">
      <c r="A567" s="21">
        <v>472400</v>
      </c>
      <c r="B567" s="22" t="s">
        <v>986</v>
      </c>
      <c r="D567" t="str">
        <f t="shared" si="8"/>
        <v>472400 - MALOOBCHOD S CHLEBEM, PEČIVEM, CUKRÁŘSKÝMI VÝROBKY A CUKROVINKAMI</v>
      </c>
    </row>
    <row r="568" spans="1:4" x14ac:dyDescent="0.25">
      <c r="A568" s="21">
        <v>472500</v>
      </c>
      <c r="B568" s="22" t="s">
        <v>987</v>
      </c>
      <c r="D568" t="str">
        <f t="shared" si="8"/>
        <v>472500 - MALOOBCHOD S NÁPOJI</v>
      </c>
    </row>
    <row r="569" spans="1:4" x14ac:dyDescent="0.25">
      <c r="A569" s="21">
        <v>472600</v>
      </c>
      <c r="B569" s="22" t="s">
        <v>988</v>
      </c>
      <c r="D569" t="str">
        <f t="shared" si="8"/>
        <v>472600 - MALOOBCHOD S TABÁKOVÝMI VÝROBKY</v>
      </c>
    </row>
    <row r="570" spans="1:4" x14ac:dyDescent="0.25">
      <c r="A570" s="21">
        <v>472900</v>
      </c>
      <c r="B570" s="22" t="s">
        <v>989</v>
      </c>
      <c r="D570" t="str">
        <f t="shared" si="8"/>
        <v>472900 - OSTATNÍ MALOOBCHOD S POTRAVINAMI VE SPECIALIZOVANÝCH PRODEJNÁCH</v>
      </c>
    </row>
    <row r="571" spans="1:4" x14ac:dyDescent="0.25">
      <c r="A571" s="21">
        <v>473000</v>
      </c>
      <c r="B571" s="22" t="s">
        <v>990</v>
      </c>
      <c r="D571" t="str">
        <f t="shared" si="8"/>
        <v>473000 - MALOOBCHOD S POHONNÝMI HMOTAMI VE SPECIALIZOVANÝCH PRODEJNÁCH</v>
      </c>
    </row>
    <row r="572" spans="1:4" x14ac:dyDescent="0.25">
      <c r="A572" s="21">
        <v>474000</v>
      </c>
      <c r="B572" s="22" t="s">
        <v>991</v>
      </c>
      <c r="D572" t="str">
        <f t="shared" si="8"/>
        <v>474000 - MALOOBCHOD S POČÍTAČOVÝM A KOMUNIKAČNÍM ZAŘÍZENÍM VE SPECIALIZOVANÝCH PRODEJNÁCH</v>
      </c>
    </row>
    <row r="573" spans="1:4" x14ac:dyDescent="0.25">
      <c r="A573" s="21">
        <v>474100</v>
      </c>
      <c r="B573" s="22" t="s">
        <v>992</v>
      </c>
      <c r="D573" t="str">
        <f t="shared" si="8"/>
        <v>474100 - MALOOBCHOD S POČÍTAČI, POČÍTAČOVÝM PERIFERNÍM ZAŘÍZENÍM A SOFTWAREM</v>
      </c>
    </row>
    <row r="574" spans="1:4" x14ac:dyDescent="0.25">
      <c r="A574" s="21">
        <v>474200</v>
      </c>
      <c r="B574" s="22" t="s">
        <v>993</v>
      </c>
      <c r="D574" t="str">
        <f t="shared" si="8"/>
        <v>474200 - MALOOBCHOD S TELEKOMUNIKAČNÍM ZAŘÍZENÍM</v>
      </c>
    </row>
    <row r="575" spans="1:4" x14ac:dyDescent="0.25">
      <c r="A575" s="21">
        <v>474300</v>
      </c>
      <c r="B575" s="22" t="s">
        <v>994</v>
      </c>
      <c r="D575" t="str">
        <f t="shared" si="8"/>
        <v>474300 - MALOOBCHOD S AUDIO- A VIDEOZAŘÍZENÍM</v>
      </c>
    </row>
    <row r="576" spans="1:4" x14ac:dyDescent="0.25">
      <c r="A576" s="21">
        <v>475000</v>
      </c>
      <c r="B576" s="22" t="s">
        <v>995</v>
      </c>
      <c r="D576" t="str">
        <f t="shared" si="8"/>
        <v>475000 - MALOOBCHOD S OSTATNÍMI VÝROBKY PŘEVÁŽNĚ PRO DOMÁCNOST VE SPECIALIZOVANÝCH PRODEJNÁCH</v>
      </c>
    </row>
    <row r="577" spans="1:4" x14ac:dyDescent="0.25">
      <c r="A577" s="21">
        <v>475100</v>
      </c>
      <c r="B577" s="22" t="s">
        <v>996</v>
      </c>
      <c r="D577" t="str">
        <f t="shared" si="8"/>
        <v>475100 - MALOOBCHOD S TEXTILEM</v>
      </c>
    </row>
    <row r="578" spans="1:4" x14ac:dyDescent="0.25">
      <c r="A578" s="21">
        <v>475200</v>
      </c>
      <c r="B578" s="22" t="s">
        <v>997</v>
      </c>
      <c r="D578" t="str">
        <f t="shared" si="8"/>
        <v>475200 - MALOOBCHOD S ŽELEZÁŘSKÝM ZBOŽÍM, BARVAMI, SKLEM A POTŘEBAMI PRO KUTILY</v>
      </c>
    </row>
    <row r="579" spans="1:4" x14ac:dyDescent="0.25">
      <c r="A579" s="21">
        <v>475300</v>
      </c>
      <c r="B579" s="22" t="s">
        <v>998</v>
      </c>
      <c r="D579" t="str">
        <f t="shared" si="8"/>
        <v>475300 - MALOOBCHOD S KOBERCI, PODLAHOVÝMI KRYTINAMI A NÁSTĚNNÝMI OBKLADY</v>
      </c>
    </row>
    <row r="580" spans="1:4" x14ac:dyDescent="0.25">
      <c r="A580" s="21">
        <v>475400</v>
      </c>
      <c r="B580" s="22" t="s">
        <v>999</v>
      </c>
      <c r="D580" t="str">
        <f t="shared" ref="D580:D643" si="9">CONCATENATE(A580," - ",B580)</f>
        <v>475400 - MALOOBCHOD S ELEKTROSPOTŘEBIČI A ELEKTRONIKOU</v>
      </c>
    </row>
    <row r="581" spans="1:4" ht="24" x14ac:dyDescent="0.25">
      <c r="A581" s="21">
        <v>475900</v>
      </c>
      <c r="B581" s="22" t="s">
        <v>1000</v>
      </c>
      <c r="D581" t="str">
        <f t="shared" si="9"/>
        <v>475900 - MALOOBCHOD S NÁBYTKEM, SVÍTIDLY A OSTATNÍMI VÝROBKY PŘEVÁŽNĚ PRO DOMÁCNOST VE SPECIALIZOVANÝCH PRODEJNÁCH</v>
      </c>
    </row>
    <row r="582" spans="1:4" x14ac:dyDescent="0.25">
      <c r="A582" s="21">
        <v>476000</v>
      </c>
      <c r="B582" s="22" t="s">
        <v>1001</v>
      </c>
      <c r="D582" t="str">
        <f t="shared" si="9"/>
        <v>476000 - MALOOBCHOD S VÝROBKY PRO KULTURNÍ ROZHLED A REKREACI VE SPECIALIZOVANÝCH PRODEJNÁCH</v>
      </c>
    </row>
    <row r="583" spans="1:4" x14ac:dyDescent="0.25">
      <c r="A583" s="21">
        <v>476100</v>
      </c>
      <c r="B583" s="22" t="s">
        <v>1002</v>
      </c>
      <c r="D583" t="str">
        <f t="shared" si="9"/>
        <v>476100 - MALOOBCHOD S KNIHAMI</v>
      </c>
    </row>
    <row r="584" spans="1:4" x14ac:dyDescent="0.25">
      <c r="A584" s="21">
        <v>476200</v>
      </c>
      <c r="B584" s="22" t="s">
        <v>1003</v>
      </c>
      <c r="D584" t="str">
        <f t="shared" si="9"/>
        <v>476200 - MALOOBCHOD S NOVINAMI, ČASOPISY A PAPÍRNICKÝM ZBOŽÍM</v>
      </c>
    </row>
    <row r="585" spans="1:4" x14ac:dyDescent="0.25">
      <c r="A585" s="21">
        <v>476300</v>
      </c>
      <c r="B585" s="22" t="s">
        <v>1004</v>
      </c>
      <c r="D585" t="str">
        <f t="shared" si="9"/>
        <v>476300 - MALOOBCHOD S AUDIO- A VIDEOZÁZNAMY</v>
      </c>
    </row>
    <row r="586" spans="1:4" x14ac:dyDescent="0.25">
      <c r="A586" s="21">
        <v>476400</v>
      </c>
      <c r="B586" s="22" t="s">
        <v>1005</v>
      </c>
      <c r="D586" t="str">
        <f t="shared" si="9"/>
        <v>476400 - MALOOBCHOD SE SPORTOVNÍM VYBAVENÍM</v>
      </c>
    </row>
    <row r="587" spans="1:4" x14ac:dyDescent="0.25">
      <c r="A587" s="21">
        <v>476500</v>
      </c>
      <c r="B587" s="22" t="s">
        <v>1006</v>
      </c>
      <c r="D587" t="str">
        <f t="shared" si="9"/>
        <v>476500 - MALOOBCHOD S HRAMI A HRAČKAMI</v>
      </c>
    </row>
    <row r="588" spans="1:4" x14ac:dyDescent="0.25">
      <c r="A588" s="21">
        <v>477000</v>
      </c>
      <c r="B588" s="22" t="s">
        <v>1007</v>
      </c>
      <c r="D588" t="str">
        <f t="shared" si="9"/>
        <v>477000 - MALOOBCHOD S OSTATNÍM ZBOŽÍM VE SPECIALIZOVANÝCH PRODEJNÁCH</v>
      </c>
    </row>
    <row r="589" spans="1:4" x14ac:dyDescent="0.25">
      <c r="A589" s="21">
        <v>477100</v>
      </c>
      <c r="B589" s="22" t="s">
        <v>1008</v>
      </c>
      <c r="D589" t="str">
        <f t="shared" si="9"/>
        <v>477100 - MALOOBCHOD S ODĚVY</v>
      </c>
    </row>
    <row r="590" spans="1:4" x14ac:dyDescent="0.25">
      <c r="A590" s="21">
        <v>477200</v>
      </c>
      <c r="B590" s="22" t="s">
        <v>1009</v>
      </c>
      <c r="D590" t="str">
        <f t="shared" si="9"/>
        <v>477200 - MALOOBCHOD S OBUVÍ A KOŽENÝMI VÝROBKY</v>
      </c>
    </row>
    <row r="591" spans="1:4" x14ac:dyDescent="0.25">
      <c r="A591" s="21">
        <v>477300</v>
      </c>
      <c r="B591" s="22" t="s">
        <v>1010</v>
      </c>
      <c r="D591" t="str">
        <f t="shared" si="9"/>
        <v>477300 - MALOOBCHOD S FARMACEUTICKÝMI PŘÍPRAVKY</v>
      </c>
    </row>
    <row r="592" spans="1:4" x14ac:dyDescent="0.25">
      <c r="A592" s="21">
        <v>477400</v>
      </c>
      <c r="B592" s="22" t="s">
        <v>1011</v>
      </c>
      <c r="D592" t="str">
        <f t="shared" si="9"/>
        <v>477400 - MALOOBCHOD SE ZDRAVOTNICKÝMI A ORTOPEDICKÝMI VÝROBKY</v>
      </c>
    </row>
    <row r="593" spans="1:4" x14ac:dyDescent="0.25">
      <c r="A593" s="21">
        <v>477500</v>
      </c>
      <c r="B593" s="22" t="s">
        <v>1012</v>
      </c>
      <c r="D593" t="str">
        <f t="shared" si="9"/>
        <v>477500 - MALOOBCHOD S KOSMETICKÝMI A TOALETNÍMI VÝROBKY</v>
      </c>
    </row>
    <row r="594" spans="1:4" x14ac:dyDescent="0.25">
      <c r="A594" s="21">
        <v>477600</v>
      </c>
      <c r="B594" s="22" t="s">
        <v>1013</v>
      </c>
      <c r="D594" t="str">
        <f t="shared" si="9"/>
        <v>477600 - MALOOBCHOD S KVĚTINAMI, ROSTLINAMI, OSIVY, HNOJIVY, ZVÍŘATY PRO ZÁJMOVÝ CHOV A KRMIVY PRO NĚ</v>
      </c>
    </row>
    <row r="595" spans="1:4" x14ac:dyDescent="0.25">
      <c r="A595" s="21">
        <v>477700</v>
      </c>
      <c r="B595" s="22" t="s">
        <v>1014</v>
      </c>
      <c r="D595" t="str">
        <f t="shared" si="9"/>
        <v>477700 - MALOOBCHOD S HODINAMI, HODINKAMI A KLENOTY</v>
      </c>
    </row>
    <row r="596" spans="1:4" x14ac:dyDescent="0.25">
      <c r="A596" s="21">
        <v>477800</v>
      </c>
      <c r="B596" s="22" t="s">
        <v>1015</v>
      </c>
      <c r="D596" t="str">
        <f t="shared" si="9"/>
        <v>477800 - OSTATNÍ MALOOBCHOD S NOVÝM ZBOŽÍM VE SPECIALIZOVANÝCH PRODEJNÁCH</v>
      </c>
    </row>
    <row r="597" spans="1:4" x14ac:dyDescent="0.25">
      <c r="A597" s="21">
        <v>477810</v>
      </c>
      <c r="B597" s="22" t="s">
        <v>1016</v>
      </c>
      <c r="D597" t="str">
        <f t="shared" si="9"/>
        <v>477810 - MALOOBCHOD S FOTOGRAFICKÝM A OPTICKÝM ZAŘÍZENÍM A POTŘEBAMI</v>
      </c>
    </row>
    <row r="598" spans="1:4" x14ac:dyDescent="0.25">
      <c r="A598" s="21">
        <v>477820</v>
      </c>
      <c r="B598" s="22" t="s">
        <v>1017</v>
      </c>
      <c r="D598" t="str">
        <f t="shared" si="9"/>
        <v>477820 - MALOOBCHOD S PEVNÝMI PALIVY</v>
      </c>
    </row>
    <row r="599" spans="1:4" x14ac:dyDescent="0.25">
      <c r="A599" s="21">
        <v>477830</v>
      </c>
      <c r="B599" s="22" t="s">
        <v>1018</v>
      </c>
      <c r="D599" t="str">
        <f t="shared" si="9"/>
        <v>477830 - MALOOBCHOD S KAPALNÝMI PALIVY (KROMĚ POHONNÝCH HMOT)</v>
      </c>
    </row>
    <row r="600" spans="1:4" x14ac:dyDescent="0.25">
      <c r="A600" s="21">
        <v>477840</v>
      </c>
      <c r="B600" s="22" t="s">
        <v>1019</v>
      </c>
      <c r="D600" t="str">
        <f t="shared" si="9"/>
        <v>477840 - MALOOBCHOD S PLYNNÝMI PALIVY (KROMĚ POHONNÝCH HMOT)</v>
      </c>
    </row>
    <row r="601" spans="1:4" x14ac:dyDescent="0.25">
      <c r="A601" s="21">
        <v>477890</v>
      </c>
      <c r="B601" s="22" t="s">
        <v>1020</v>
      </c>
      <c r="D601" t="str">
        <f t="shared" si="9"/>
        <v>477890 - OSTATNÍ MALOOBCHOD S NOVÝM ZBOŽÍM VE SPECIALIZOVANÝCH PRODEJNÁCH J. N.</v>
      </c>
    </row>
    <row r="602" spans="1:4" x14ac:dyDescent="0.25">
      <c r="A602" s="21">
        <v>477900</v>
      </c>
      <c r="B602" s="22" t="s">
        <v>1021</v>
      </c>
      <c r="D602" t="str">
        <f t="shared" si="9"/>
        <v>477900 - MALOOBCHOD S POUŽITÝM ZBOŽÍM V PRODEJNÁCH</v>
      </c>
    </row>
    <row r="603" spans="1:4" x14ac:dyDescent="0.25">
      <c r="A603" s="21">
        <v>478000</v>
      </c>
      <c r="B603" s="22" t="s">
        <v>1022</v>
      </c>
      <c r="D603" t="str">
        <f t="shared" si="9"/>
        <v>478000 - MALOOBCHOD VE STÁNCÍCH A NA TRZÍCH</v>
      </c>
    </row>
    <row r="604" spans="1:4" x14ac:dyDescent="0.25">
      <c r="A604" s="21">
        <v>478100</v>
      </c>
      <c r="B604" s="22" t="s">
        <v>1023</v>
      </c>
      <c r="D604" t="str">
        <f t="shared" si="9"/>
        <v>478100 - MALOOBCHOD S POTRAVINAMI, NÁPOJI A TABÁKOVÝMI VÝROBKY VE STÁNCÍCH A NA TRZÍCH</v>
      </c>
    </row>
    <row r="605" spans="1:4" x14ac:dyDescent="0.25">
      <c r="A605" s="21">
        <v>478200</v>
      </c>
      <c r="B605" s="22" t="s">
        <v>1024</v>
      </c>
      <c r="D605" t="str">
        <f t="shared" si="9"/>
        <v>478200 - MALOOBCHOD S TEXTILEM, ODĚVY A OBUVÍ VE STÁNCÍCH A NA TRZÍCH</v>
      </c>
    </row>
    <row r="606" spans="1:4" x14ac:dyDescent="0.25">
      <c r="A606" s="21">
        <v>478900</v>
      </c>
      <c r="B606" s="22" t="s">
        <v>1025</v>
      </c>
      <c r="D606" t="str">
        <f t="shared" si="9"/>
        <v>478900 - MALOOBCHOD S OSTATNÍM ZBOŽÍM VE STÁNCÍCH A NA TRZÍCH</v>
      </c>
    </row>
    <row r="607" spans="1:4" x14ac:dyDescent="0.25">
      <c r="A607" s="21">
        <v>479000</v>
      </c>
      <c r="B607" s="22" t="s">
        <v>1026</v>
      </c>
      <c r="D607" t="str">
        <f t="shared" si="9"/>
        <v>479000 - MALOOBCHOD MIMO PRODEJNY, STÁNKY A TRHY</v>
      </c>
    </row>
    <row r="608" spans="1:4" x14ac:dyDescent="0.25">
      <c r="A608" s="21">
        <v>479100</v>
      </c>
      <c r="B608" s="22" t="s">
        <v>1027</v>
      </c>
      <c r="D608" t="str">
        <f t="shared" si="9"/>
        <v>479100 - MALOOBCHOD PROSTŘEDNICTVÍM INTERNETU NEBO ZÁSILKOVÉ SLUŽBY</v>
      </c>
    </row>
    <row r="609" spans="1:4" x14ac:dyDescent="0.25">
      <c r="A609" s="21">
        <v>479110</v>
      </c>
      <c r="B609" s="22" t="s">
        <v>1028</v>
      </c>
      <c r="D609" t="str">
        <f t="shared" si="9"/>
        <v>479110 - MALOOBCHOD PROSTŘEDNICTVÍM INTERNETU</v>
      </c>
    </row>
    <row r="610" spans="1:4" x14ac:dyDescent="0.25">
      <c r="A610" s="21">
        <v>479120</v>
      </c>
      <c r="B610" s="22" t="s">
        <v>1029</v>
      </c>
      <c r="D610" t="str">
        <f t="shared" si="9"/>
        <v>479120 - MALOOBCHOD PROSTŘEDNICTVÍM ZÁSILKOVÉ SLUŽBY (JINÝ NEŽ PROSTŘEDNICTVÍM INTERNETU)</v>
      </c>
    </row>
    <row r="611" spans="1:4" x14ac:dyDescent="0.25">
      <c r="A611" s="21">
        <v>479900</v>
      </c>
      <c r="B611" s="22" t="s">
        <v>1030</v>
      </c>
      <c r="D611" t="str">
        <f t="shared" si="9"/>
        <v>479900 - OSTATNÍ MALOOBCHOD MIMO PRODEJNY, STÁNKY A TRHY</v>
      </c>
    </row>
    <row r="612" spans="1:4" x14ac:dyDescent="0.25">
      <c r="A612" s="21">
        <v>490000</v>
      </c>
      <c r="B612" s="22" t="s">
        <v>1031</v>
      </c>
      <c r="D612" t="str">
        <f t="shared" si="9"/>
        <v>490000 - POZEMNÍ A POTRUBNÍ DOPRAVA</v>
      </c>
    </row>
    <row r="613" spans="1:4" x14ac:dyDescent="0.25">
      <c r="A613" s="21">
        <v>491000</v>
      </c>
      <c r="B613" s="22" t="s">
        <v>1032</v>
      </c>
      <c r="D613" t="str">
        <f t="shared" si="9"/>
        <v>491000 - ŽELEZNIČNÍ OSOBNÍ DOPRAVA MEZIMĚSTSKÁ</v>
      </c>
    </row>
    <row r="614" spans="1:4" x14ac:dyDescent="0.25">
      <c r="A614" s="21">
        <v>492000</v>
      </c>
      <c r="B614" s="22" t="s">
        <v>1033</v>
      </c>
      <c r="D614" t="str">
        <f t="shared" si="9"/>
        <v>492000 - ŽELEZNIČNÍ NÁKLADNÍ DOPRAVA</v>
      </c>
    </row>
    <row r="615" spans="1:4" x14ac:dyDescent="0.25">
      <c r="A615" s="21">
        <v>493000</v>
      </c>
      <c r="B615" s="22" t="s">
        <v>1034</v>
      </c>
      <c r="D615" t="str">
        <f t="shared" si="9"/>
        <v>493000 - OSTATNÍ POZEMNÍ OSOBNÍ DOPRAVA</v>
      </c>
    </row>
    <row r="616" spans="1:4" x14ac:dyDescent="0.25">
      <c r="A616" s="21">
        <v>493100</v>
      </c>
      <c r="B616" s="22" t="s">
        <v>1035</v>
      </c>
      <c r="D616" t="str">
        <f t="shared" si="9"/>
        <v>493100 - MĚSTSKÁ A PŘÍMĚSTSKÁ POZEMNÍ OSOBNÍ DOPRAVA</v>
      </c>
    </row>
    <row r="617" spans="1:4" x14ac:dyDescent="0.25">
      <c r="A617" s="21">
        <v>493200</v>
      </c>
      <c r="B617" s="22" t="s">
        <v>1036</v>
      </c>
      <c r="D617" t="str">
        <f t="shared" si="9"/>
        <v>493200 - TAXISLUŽBA A PRONÁJEM OSOBNÍCH VOZŮ S ŘIDIČEM</v>
      </c>
    </row>
    <row r="618" spans="1:4" x14ac:dyDescent="0.25">
      <c r="A618" s="21">
        <v>493900</v>
      </c>
      <c r="B618" s="22" t="s">
        <v>1037</v>
      </c>
      <c r="D618" t="str">
        <f t="shared" si="9"/>
        <v>493900 - OSTATNÍ POZEMNÍ OSOBNÍ DOPRAVA J. N.</v>
      </c>
    </row>
    <row r="619" spans="1:4" x14ac:dyDescent="0.25">
      <c r="A619" s="21">
        <v>493910</v>
      </c>
      <c r="B619" s="22" t="s">
        <v>1038</v>
      </c>
      <c r="D619" t="str">
        <f t="shared" si="9"/>
        <v>493910 - MEZIMĚSTSKÁ PRAVIDELNÁ POZEMNÍ OSOBNÍ DOPRAVA</v>
      </c>
    </row>
    <row r="620" spans="1:4" x14ac:dyDescent="0.25">
      <c r="A620" s="21">
        <v>493920</v>
      </c>
      <c r="B620" s="22" t="s">
        <v>1039</v>
      </c>
      <c r="D620" t="str">
        <f t="shared" si="9"/>
        <v>493920 - OSOBNÍ DOPRAVA LANOVKOU NEBO VLEKEM</v>
      </c>
    </row>
    <row r="621" spans="1:4" x14ac:dyDescent="0.25">
      <c r="A621" s="21">
        <v>493930</v>
      </c>
      <c r="B621" s="22" t="s">
        <v>1040</v>
      </c>
      <c r="D621" t="str">
        <f t="shared" si="9"/>
        <v>493930 - NEPRAVIDELNÁ POZEMNÍ OSOBNÍ DOPRAVA</v>
      </c>
    </row>
    <row r="622" spans="1:4" x14ac:dyDescent="0.25">
      <c r="A622" s="21">
        <v>493990</v>
      </c>
      <c r="B622" s="22" t="s">
        <v>1041</v>
      </c>
      <c r="D622" t="str">
        <f t="shared" si="9"/>
        <v>493990 - JINÁ POZEMNÍ OSOBNÍ DOPRAVA J. N.</v>
      </c>
    </row>
    <row r="623" spans="1:4" x14ac:dyDescent="0.25">
      <c r="A623" s="21">
        <v>494000</v>
      </c>
      <c r="B623" s="22" t="s">
        <v>1042</v>
      </c>
      <c r="D623" t="str">
        <f t="shared" si="9"/>
        <v>494000 - SILNIČNÍ NÁKLADNÍ DOPRAVA A STĚHOVACÍ SLUŽBY</v>
      </c>
    </row>
    <row r="624" spans="1:4" x14ac:dyDescent="0.25">
      <c r="A624" s="21">
        <v>494100</v>
      </c>
      <c r="B624" s="22" t="s">
        <v>1043</v>
      </c>
      <c r="D624" t="str">
        <f t="shared" si="9"/>
        <v>494100 - SILNIČNÍ NÁKLADNÍ DOPRAVA</v>
      </c>
    </row>
    <row r="625" spans="1:4" x14ac:dyDescent="0.25">
      <c r="A625" s="21">
        <v>494200</v>
      </c>
      <c r="B625" s="22" t="s">
        <v>1044</v>
      </c>
      <c r="D625" t="str">
        <f t="shared" si="9"/>
        <v>494200 - STĚHOVACÍ SLUŽBY</v>
      </c>
    </row>
    <row r="626" spans="1:4" x14ac:dyDescent="0.25">
      <c r="A626" s="21">
        <v>495000</v>
      </c>
      <c r="B626" s="22" t="s">
        <v>1045</v>
      </c>
      <c r="D626" t="str">
        <f t="shared" si="9"/>
        <v>495000 - POTRUBNÍ DOPRAVA</v>
      </c>
    </row>
    <row r="627" spans="1:4" x14ac:dyDescent="0.25">
      <c r="A627" s="21">
        <v>495010</v>
      </c>
      <c r="B627" s="22" t="s">
        <v>1046</v>
      </c>
      <c r="D627" t="str">
        <f t="shared" si="9"/>
        <v>495010 - POTRUBNÍ DOPRAVA ROPOVODEM</v>
      </c>
    </row>
    <row r="628" spans="1:4" x14ac:dyDescent="0.25">
      <c r="A628" s="21">
        <v>495020</v>
      </c>
      <c r="B628" s="22" t="s">
        <v>1047</v>
      </c>
      <c r="D628" t="str">
        <f t="shared" si="9"/>
        <v>495020 - POTRUBNÍ DOPRAVA PLYNOVODEM</v>
      </c>
    </row>
    <row r="629" spans="1:4" x14ac:dyDescent="0.25">
      <c r="A629" s="21">
        <v>495090</v>
      </c>
      <c r="B629" s="22" t="s">
        <v>1048</v>
      </c>
      <c r="D629" t="str">
        <f t="shared" si="9"/>
        <v>495090 - POTRUBNÍ DOPRAVA OSTATNÍ</v>
      </c>
    </row>
    <row r="630" spans="1:4" x14ac:dyDescent="0.25">
      <c r="A630" s="21">
        <v>500000</v>
      </c>
      <c r="B630" s="22" t="s">
        <v>1049</v>
      </c>
      <c r="D630" t="str">
        <f t="shared" si="9"/>
        <v>500000 - VODNÍ DOPRAVA</v>
      </c>
    </row>
    <row r="631" spans="1:4" x14ac:dyDescent="0.25">
      <c r="A631" s="21">
        <v>501000</v>
      </c>
      <c r="B631" s="22" t="s">
        <v>1050</v>
      </c>
      <c r="D631" t="str">
        <f t="shared" si="9"/>
        <v>501000 - NÁMOŘNÍ A POBŘEŽNÍ OSOBNÍ DOPRAVA</v>
      </c>
    </row>
    <row r="632" spans="1:4" x14ac:dyDescent="0.25">
      <c r="A632" s="21">
        <v>502000</v>
      </c>
      <c r="B632" s="22" t="s">
        <v>1051</v>
      </c>
      <c r="D632" t="str">
        <f t="shared" si="9"/>
        <v>502000 - NÁMOŘNÍ A POBŘEŽNÍ NÁKLADNÍ DOPRAVA</v>
      </c>
    </row>
    <row r="633" spans="1:4" x14ac:dyDescent="0.25">
      <c r="A633" s="21">
        <v>503000</v>
      </c>
      <c r="B633" s="22" t="s">
        <v>1052</v>
      </c>
      <c r="D633" t="str">
        <f t="shared" si="9"/>
        <v>503000 - VNITROZEMSKÁ VODNÍ OSOBNÍ DOPRAVA</v>
      </c>
    </row>
    <row r="634" spans="1:4" x14ac:dyDescent="0.25">
      <c r="A634" s="21">
        <v>504000</v>
      </c>
      <c r="B634" s="22" t="s">
        <v>1053</v>
      </c>
      <c r="D634" t="str">
        <f t="shared" si="9"/>
        <v>504000 - VNITROZEMSKÁ VODNÍ NÁKLADNÍ DOPRAVA</v>
      </c>
    </row>
    <row r="635" spans="1:4" x14ac:dyDescent="0.25">
      <c r="A635" s="21">
        <v>510000</v>
      </c>
      <c r="B635" s="22" t="s">
        <v>1054</v>
      </c>
      <c r="D635" t="str">
        <f t="shared" si="9"/>
        <v>510000 - LETECKÁ DOPRAVA</v>
      </c>
    </row>
    <row r="636" spans="1:4" x14ac:dyDescent="0.25">
      <c r="A636" s="21">
        <v>511000</v>
      </c>
      <c r="B636" s="22" t="s">
        <v>1055</v>
      </c>
      <c r="D636" t="str">
        <f t="shared" si="9"/>
        <v>511000 - LETECKÁ OSOBNÍ DOPRAVA</v>
      </c>
    </row>
    <row r="637" spans="1:4" x14ac:dyDescent="0.25">
      <c r="A637" s="21">
        <v>511010</v>
      </c>
      <c r="B637" s="22" t="s">
        <v>1056</v>
      </c>
      <c r="D637" t="str">
        <f t="shared" si="9"/>
        <v>511010 - VNITROSTÁTNÍ PRAVIDELNÁ LETECKÁ OSOBNÍ DOPRAVA</v>
      </c>
    </row>
    <row r="638" spans="1:4" x14ac:dyDescent="0.25">
      <c r="A638" s="21">
        <v>511020</v>
      </c>
      <c r="B638" s="22" t="s">
        <v>1057</v>
      </c>
      <c r="D638" t="str">
        <f t="shared" si="9"/>
        <v>511020 - VNITROSTÁTNÍ NEPRAVIDELNÁ LETECKÁ OSOBNÍ DOPRAVA</v>
      </c>
    </row>
    <row r="639" spans="1:4" x14ac:dyDescent="0.25">
      <c r="A639" s="21">
        <v>511030</v>
      </c>
      <c r="B639" s="22" t="s">
        <v>1058</v>
      </c>
      <c r="D639" t="str">
        <f t="shared" si="9"/>
        <v>511030 - MEZINÁRODNÍ PRAVIDELNÁ LETECKÁ OSOBNÍ DOPRAVA</v>
      </c>
    </row>
    <row r="640" spans="1:4" x14ac:dyDescent="0.25">
      <c r="A640" s="21">
        <v>511040</v>
      </c>
      <c r="B640" s="22" t="s">
        <v>1059</v>
      </c>
      <c r="D640" t="str">
        <f t="shared" si="9"/>
        <v>511040 - MEZINÁRODNÍ NEPRAVIDELNÁ LETECKÁ OSOBNÍ DOPRAVA</v>
      </c>
    </row>
    <row r="641" spans="1:4" x14ac:dyDescent="0.25">
      <c r="A641" s="21">
        <v>511090</v>
      </c>
      <c r="B641" s="22" t="s">
        <v>1060</v>
      </c>
      <c r="D641" t="str">
        <f t="shared" si="9"/>
        <v>511090 - OSTATNÍ LETECKÁ OSOBNÍ DOPRAVA</v>
      </c>
    </row>
    <row r="642" spans="1:4" x14ac:dyDescent="0.25">
      <c r="A642" s="21">
        <v>512000</v>
      </c>
      <c r="B642" s="22" t="s">
        <v>1061</v>
      </c>
      <c r="D642" t="str">
        <f t="shared" si="9"/>
        <v>512000 - LETECKÁ NÁKLADNÍ DOPRAVA A KOSMICKÁ DOPRAVA</v>
      </c>
    </row>
    <row r="643" spans="1:4" x14ac:dyDescent="0.25">
      <c r="A643" s="21">
        <v>512100</v>
      </c>
      <c r="B643" s="22" t="s">
        <v>1062</v>
      </c>
      <c r="D643" t="str">
        <f t="shared" si="9"/>
        <v>512100 - LETECKÁ NÁKLADNÍ DOPRAVA</v>
      </c>
    </row>
    <row r="644" spans="1:4" x14ac:dyDescent="0.25">
      <c r="A644" s="21">
        <v>512200</v>
      </c>
      <c r="B644" s="22" t="s">
        <v>1063</v>
      </c>
      <c r="D644" t="str">
        <f t="shared" ref="D644:D707" si="10">CONCATENATE(A644," - ",B644)</f>
        <v>512200 - KOSMICKÁ DOPRAVA</v>
      </c>
    </row>
    <row r="645" spans="1:4" x14ac:dyDescent="0.25">
      <c r="A645" s="21">
        <v>520000</v>
      </c>
      <c r="B645" s="22" t="s">
        <v>1064</v>
      </c>
      <c r="D645" t="str">
        <f t="shared" si="10"/>
        <v>520000 - SKLADOVÁNÍ A VEDLEJŠÍ ČINNOSTI V DOPRAVĚ</v>
      </c>
    </row>
    <row r="646" spans="1:4" x14ac:dyDescent="0.25">
      <c r="A646" s="21">
        <v>521000</v>
      </c>
      <c r="B646" s="22" t="s">
        <v>1065</v>
      </c>
      <c r="D646" t="str">
        <f t="shared" si="10"/>
        <v>521000 - SKLADOVÁNÍ</v>
      </c>
    </row>
    <row r="647" spans="1:4" x14ac:dyDescent="0.25">
      <c r="A647" s="21">
        <v>522000</v>
      </c>
      <c r="B647" s="22" t="s">
        <v>1066</v>
      </c>
      <c r="D647" t="str">
        <f t="shared" si="10"/>
        <v>522000 - VEDLEJŠÍ ČINNOSTI V DOPRAVĚ</v>
      </c>
    </row>
    <row r="648" spans="1:4" x14ac:dyDescent="0.25">
      <c r="A648" s="21">
        <v>522100</v>
      </c>
      <c r="B648" s="22" t="s">
        <v>1067</v>
      </c>
      <c r="D648" t="str">
        <f t="shared" si="10"/>
        <v>522100 - ČINNOSTI SOUVISEJÍCÍ S POZEMNÍ DOPRAVOU</v>
      </c>
    </row>
    <row r="649" spans="1:4" x14ac:dyDescent="0.25">
      <c r="A649" s="21">
        <v>522200</v>
      </c>
      <c r="B649" s="22" t="s">
        <v>1068</v>
      </c>
      <c r="D649" t="str">
        <f t="shared" si="10"/>
        <v>522200 - ČINNOSTI SOUVISEJÍCÍ S VODNÍ DOPRAVOU</v>
      </c>
    </row>
    <row r="650" spans="1:4" x14ac:dyDescent="0.25">
      <c r="A650" s="21">
        <v>522300</v>
      </c>
      <c r="B650" s="22" t="s">
        <v>1069</v>
      </c>
      <c r="D650" t="str">
        <f t="shared" si="10"/>
        <v>522300 - ČINNOSTI SOUVISEJÍCÍ S LETECKOU DOPRAVOU</v>
      </c>
    </row>
    <row r="651" spans="1:4" x14ac:dyDescent="0.25">
      <c r="A651" s="21">
        <v>522400</v>
      </c>
      <c r="B651" s="22" t="s">
        <v>1070</v>
      </c>
      <c r="D651" t="str">
        <f t="shared" si="10"/>
        <v>522400 - MANIPULACE S NÁKLADEM</v>
      </c>
    </row>
    <row r="652" spans="1:4" x14ac:dyDescent="0.25">
      <c r="A652" s="21">
        <v>522900</v>
      </c>
      <c r="B652" s="22" t="s">
        <v>1071</v>
      </c>
      <c r="D652" t="str">
        <f t="shared" si="10"/>
        <v>522900 - OSTATNÍ VEDLEJŠÍ ČINNOSTI V DOPRAVĚ</v>
      </c>
    </row>
    <row r="653" spans="1:4" x14ac:dyDescent="0.25">
      <c r="A653" s="21">
        <v>530000</v>
      </c>
      <c r="B653" s="22" t="s">
        <v>1072</v>
      </c>
      <c r="D653" t="str">
        <f t="shared" si="10"/>
        <v>530000 - POŠTOVNÍ A KURÝRNÍ ČINNOSTI</v>
      </c>
    </row>
    <row r="654" spans="1:4" x14ac:dyDescent="0.25">
      <c r="A654" s="21">
        <v>531000</v>
      </c>
      <c r="B654" s="22" t="s">
        <v>1073</v>
      </c>
      <c r="D654" t="str">
        <f t="shared" si="10"/>
        <v>531000 - ZÁKLADNÍ POŠTOVNÍ SLUŽBY POSKYTOVANÉ NA ZÁKLADĚ POŠTOVNÍ LICENCE</v>
      </c>
    </row>
    <row r="655" spans="1:4" x14ac:dyDescent="0.25">
      <c r="A655" s="21">
        <v>532000</v>
      </c>
      <c r="B655" s="22" t="s">
        <v>1074</v>
      </c>
      <c r="D655" t="str">
        <f t="shared" si="10"/>
        <v>532000 - OSTATNÍ POŠTOVNÍ A KURÝRNÍ ČINNOSTI</v>
      </c>
    </row>
    <row r="656" spans="1:4" x14ac:dyDescent="0.25">
      <c r="A656" s="21">
        <v>550000</v>
      </c>
      <c r="B656" s="22" t="s">
        <v>1075</v>
      </c>
      <c r="D656" t="str">
        <f t="shared" si="10"/>
        <v>550000 - UBYTOVÁNÍ</v>
      </c>
    </row>
    <row r="657" spans="1:4" x14ac:dyDescent="0.25">
      <c r="A657" s="21">
        <v>551000</v>
      </c>
      <c r="B657" s="22" t="s">
        <v>1076</v>
      </c>
      <c r="D657" t="str">
        <f t="shared" si="10"/>
        <v>551000 - UBYTOVÁNÍ V HOTELÍCH A PODOBNÝCH UBYTOVACÍCH ZAŘÍZENÍCH</v>
      </c>
    </row>
    <row r="658" spans="1:4" x14ac:dyDescent="0.25">
      <c r="A658" s="21">
        <v>551010</v>
      </c>
      <c r="B658" s="22" t="s">
        <v>1077</v>
      </c>
      <c r="D658" t="str">
        <f t="shared" si="10"/>
        <v>551010 - HOTELY</v>
      </c>
    </row>
    <row r="659" spans="1:4" x14ac:dyDescent="0.25">
      <c r="A659" s="21">
        <v>551020</v>
      </c>
      <c r="B659" s="22" t="s">
        <v>1078</v>
      </c>
      <c r="D659" t="str">
        <f t="shared" si="10"/>
        <v>551020 - MOTELY, BOTELY</v>
      </c>
    </row>
    <row r="660" spans="1:4" x14ac:dyDescent="0.25">
      <c r="A660" s="21">
        <v>551090</v>
      </c>
      <c r="B660" s="22" t="s">
        <v>1079</v>
      </c>
      <c r="D660" t="str">
        <f t="shared" si="10"/>
        <v>551090 - OSTATNÍ PODOBNÁ UBYTOVACÍ ZAŘÍZENÍ</v>
      </c>
    </row>
    <row r="661" spans="1:4" x14ac:dyDescent="0.25">
      <c r="A661" s="21">
        <v>552000</v>
      </c>
      <c r="B661" s="22" t="s">
        <v>1080</v>
      </c>
      <c r="D661" t="str">
        <f t="shared" si="10"/>
        <v>552000 - REKREAČNÍ A OSTATNÍ KRÁTKODOBÉ UBYTOVÁNÍ</v>
      </c>
    </row>
    <row r="662" spans="1:4" x14ac:dyDescent="0.25">
      <c r="A662" s="21">
        <v>553000</v>
      </c>
      <c r="B662" s="22" t="s">
        <v>1081</v>
      </c>
      <c r="D662" t="str">
        <f t="shared" si="10"/>
        <v>553000 - KEMPY A TÁBOŘIŠTĚ</v>
      </c>
    </row>
    <row r="663" spans="1:4" x14ac:dyDescent="0.25">
      <c r="A663" s="21">
        <v>559000</v>
      </c>
      <c r="B663" s="22" t="s">
        <v>1082</v>
      </c>
      <c r="D663" t="str">
        <f t="shared" si="10"/>
        <v>559000 - OSTATNÍ UBYTOVÁNÍ</v>
      </c>
    </row>
    <row r="664" spans="1:4" x14ac:dyDescent="0.25">
      <c r="A664" s="21">
        <v>559010</v>
      </c>
      <c r="B664" s="22" t="s">
        <v>1083</v>
      </c>
      <c r="D664" t="str">
        <f t="shared" si="10"/>
        <v>559010 - UBYTOVÁNÍ V ZAŘÍZENÝCH PRONÁJMECH</v>
      </c>
    </row>
    <row r="665" spans="1:4" x14ac:dyDescent="0.25">
      <c r="A665" s="21">
        <v>559020</v>
      </c>
      <c r="B665" s="22" t="s">
        <v>1084</v>
      </c>
      <c r="D665" t="str">
        <f t="shared" si="10"/>
        <v>559020 - UBYTOVÁNÍ VE VYSOKOŠKOLSKÝCH KOLEJÍCH, DOMOVECH MLÁDEŽE</v>
      </c>
    </row>
    <row r="666" spans="1:4" x14ac:dyDescent="0.25">
      <c r="A666" s="21">
        <v>559090</v>
      </c>
      <c r="B666" s="22" t="s">
        <v>1085</v>
      </c>
      <c r="D666" t="str">
        <f t="shared" si="10"/>
        <v>559090 - OSTATNÍ UBYTOVÁNÍ J. N.</v>
      </c>
    </row>
    <row r="667" spans="1:4" x14ac:dyDescent="0.25">
      <c r="A667" s="21">
        <v>560000</v>
      </c>
      <c r="B667" s="22" t="s">
        <v>1086</v>
      </c>
      <c r="D667" t="str">
        <f t="shared" si="10"/>
        <v>560000 - STRAVOVÁNÍ A POHOSTINSTVÍ</v>
      </c>
    </row>
    <row r="668" spans="1:4" x14ac:dyDescent="0.25">
      <c r="A668" s="21">
        <v>561000</v>
      </c>
      <c r="B668" s="22" t="s">
        <v>1087</v>
      </c>
      <c r="D668" t="str">
        <f t="shared" si="10"/>
        <v>561000 - STRAVOVÁNÍ V RESTAURACÍCH, U STÁNKŮ A V MOBILNÍCH ZAŘÍZENÍCH</v>
      </c>
    </row>
    <row r="669" spans="1:4" x14ac:dyDescent="0.25">
      <c r="A669" s="21">
        <v>562000</v>
      </c>
      <c r="B669" s="22" t="s">
        <v>1088</v>
      </c>
      <c r="D669" t="str">
        <f t="shared" si="10"/>
        <v>562000 - POSKYTOVÁNÍ CATERINGOVÝCH A OSTATNÍCH STRAVOVACÍCH SLUŽEB</v>
      </c>
    </row>
    <row r="670" spans="1:4" x14ac:dyDescent="0.25">
      <c r="A670" s="21">
        <v>562100</v>
      </c>
      <c r="B670" s="22" t="s">
        <v>1089</v>
      </c>
      <c r="D670" t="str">
        <f t="shared" si="10"/>
        <v>562100 - POSKYTOVÁNÍ CATERINGOVÝCH SLUŽEB</v>
      </c>
    </row>
    <row r="671" spans="1:4" x14ac:dyDescent="0.25">
      <c r="A671" s="21">
        <v>562900</v>
      </c>
      <c r="B671" s="22" t="s">
        <v>1090</v>
      </c>
      <c r="D671" t="str">
        <f t="shared" si="10"/>
        <v>562900 - POSKYTOVÁNÍ OSTATNÍCH STRAVOVACÍCH SLUŽEB</v>
      </c>
    </row>
    <row r="672" spans="1:4" x14ac:dyDescent="0.25">
      <c r="A672" s="21">
        <v>562910</v>
      </c>
      <c r="B672" s="22" t="s">
        <v>1091</v>
      </c>
      <c r="D672" t="str">
        <f t="shared" si="10"/>
        <v>562910 - STRAVOVÁNÍ V ZÁVODNÍCH KUCHYNÍCH</v>
      </c>
    </row>
    <row r="673" spans="1:4" x14ac:dyDescent="0.25">
      <c r="A673" s="21">
        <v>562920</v>
      </c>
      <c r="B673" s="22" t="s">
        <v>1092</v>
      </c>
      <c r="D673" t="str">
        <f t="shared" si="10"/>
        <v>562920 - STRAVOVÁNÍ VE ŠKOLNÍCH ZAŘÍZENÍCH, MENZÁCH</v>
      </c>
    </row>
    <row r="674" spans="1:4" x14ac:dyDescent="0.25">
      <c r="A674" s="21">
        <v>562990</v>
      </c>
      <c r="B674" s="22" t="s">
        <v>1093</v>
      </c>
      <c r="D674" t="str">
        <f t="shared" si="10"/>
        <v>562990 - POSKYTOVÁNÍ JINÝCH STRAVOVACÍCH SLUŽEB J. N.</v>
      </c>
    </row>
    <row r="675" spans="1:4" x14ac:dyDescent="0.25">
      <c r="A675" s="21">
        <v>563000</v>
      </c>
      <c r="B675" s="22" t="s">
        <v>1094</v>
      </c>
      <c r="D675" t="str">
        <f t="shared" si="10"/>
        <v>563000 - POHOSTINSTVÍ</v>
      </c>
    </row>
    <row r="676" spans="1:4" x14ac:dyDescent="0.25">
      <c r="A676" s="21">
        <v>580000</v>
      </c>
      <c r="B676" s="22" t="s">
        <v>1095</v>
      </c>
      <c r="D676" t="str">
        <f t="shared" si="10"/>
        <v>580000 - VYDAVATELSKÉ ČINNOSTI</v>
      </c>
    </row>
    <row r="677" spans="1:4" x14ac:dyDescent="0.25">
      <c r="A677" s="21">
        <v>581000</v>
      </c>
      <c r="B677" s="22" t="s">
        <v>1096</v>
      </c>
      <c r="D677" t="str">
        <f t="shared" si="10"/>
        <v>581000 - VYDÁVÁNÍ KNIH, PERIODICKÝCH PUBLIKACÍ A OSTATNÍ VYDAVATELSKÉ ČINNOSTI</v>
      </c>
    </row>
    <row r="678" spans="1:4" x14ac:dyDescent="0.25">
      <c r="A678" s="21">
        <v>581100</v>
      </c>
      <c r="B678" s="22" t="s">
        <v>1097</v>
      </c>
      <c r="D678" t="str">
        <f t="shared" si="10"/>
        <v>581100 - VYDÁVÁNÍ KNIH</v>
      </c>
    </row>
    <row r="679" spans="1:4" x14ac:dyDescent="0.25">
      <c r="A679" s="21">
        <v>581200</v>
      </c>
      <c r="B679" s="22" t="s">
        <v>1098</v>
      </c>
      <c r="D679" t="str">
        <f t="shared" si="10"/>
        <v>581200 - VYDÁVÁNÍ ADRESÁŘŮ A JINÝCH SEZNAMŮ</v>
      </c>
    </row>
    <row r="680" spans="1:4" x14ac:dyDescent="0.25">
      <c r="A680" s="21">
        <v>581300</v>
      </c>
      <c r="B680" s="22" t="s">
        <v>1099</v>
      </c>
      <c r="D680" t="str">
        <f t="shared" si="10"/>
        <v>581300 - VYDÁVÁNÍ NOVIN</v>
      </c>
    </row>
    <row r="681" spans="1:4" x14ac:dyDescent="0.25">
      <c r="A681" s="21">
        <v>581400</v>
      </c>
      <c r="B681" s="22" t="s">
        <v>1100</v>
      </c>
      <c r="D681" t="str">
        <f t="shared" si="10"/>
        <v>581400 - VYDÁVÁNÍ ČASOPISŮ A OSTATNÍCH PERIODICKÝCH PUBLIKACÍ</v>
      </c>
    </row>
    <row r="682" spans="1:4" x14ac:dyDescent="0.25">
      <c r="A682" s="21">
        <v>581900</v>
      </c>
      <c r="B682" s="22" t="s">
        <v>1101</v>
      </c>
      <c r="D682" t="str">
        <f t="shared" si="10"/>
        <v>581900 - OSTATNÍ VYDAVATELSKÉ ČINNOSTI</v>
      </c>
    </row>
    <row r="683" spans="1:4" x14ac:dyDescent="0.25">
      <c r="A683" s="21">
        <v>582000</v>
      </c>
      <c r="B683" s="22" t="s">
        <v>1102</v>
      </c>
      <c r="D683" t="str">
        <f t="shared" si="10"/>
        <v>582000 - VYDÁVÁNÍ SOFTWARU</v>
      </c>
    </row>
    <row r="684" spans="1:4" x14ac:dyDescent="0.25">
      <c r="A684" s="21">
        <v>582100</v>
      </c>
      <c r="B684" s="22" t="s">
        <v>1103</v>
      </c>
      <c r="D684" t="str">
        <f t="shared" si="10"/>
        <v>582100 - VYDÁVÁNÍ POČÍTAČOVÝCH HER</v>
      </c>
    </row>
    <row r="685" spans="1:4" x14ac:dyDescent="0.25">
      <c r="A685" s="21">
        <v>582900</v>
      </c>
      <c r="B685" s="22" t="s">
        <v>1104</v>
      </c>
      <c r="D685" t="str">
        <f t="shared" si="10"/>
        <v>582900 - OSTATNÍ VYDÁVÁNÍ SOFTWARU</v>
      </c>
    </row>
    <row r="686" spans="1:4" ht="24" x14ac:dyDescent="0.25">
      <c r="A686" s="21">
        <v>590000</v>
      </c>
      <c r="B686" s="22" t="s">
        <v>1105</v>
      </c>
      <c r="D686" t="str">
        <f t="shared" si="10"/>
        <v>590000 - ČINNOSTI V OBLASTI FILMŮ, VIDEOZÁZNAMŮ A TELEVIZNÍCH PROGRAMŮ, POŘIZOVÁNÍ ZVUKOVÝCH NAHRÁVEK A HUDEBNÍ VYDAVATELSKÉ ČINNOSTI</v>
      </c>
    </row>
    <row r="687" spans="1:4" x14ac:dyDescent="0.25">
      <c r="A687" s="21">
        <v>591000</v>
      </c>
      <c r="B687" s="22" t="s">
        <v>1106</v>
      </c>
      <c r="D687" t="str">
        <f t="shared" si="10"/>
        <v>591000 - ČINNOSTI V OBLASTI FILMŮ, VIDEOZÁZNAMŮ A TELEVIZNÍCH PROGRAMŮ</v>
      </c>
    </row>
    <row r="688" spans="1:4" x14ac:dyDescent="0.25">
      <c r="A688" s="21">
        <v>591100</v>
      </c>
      <c r="B688" s="22" t="s">
        <v>1107</v>
      </c>
      <c r="D688" t="str">
        <f t="shared" si="10"/>
        <v>591100 - PRODUKCE FILMŮ, VIDEOZÁZNAMŮ A TELEVIZNÍCH PROGRAMŮ</v>
      </c>
    </row>
    <row r="689" spans="1:4" x14ac:dyDescent="0.25">
      <c r="A689" s="21">
        <v>591200</v>
      </c>
      <c r="B689" s="22" t="s">
        <v>1108</v>
      </c>
      <c r="D689" t="str">
        <f t="shared" si="10"/>
        <v>591200 - POSTPRODUKCE FILMŮ, VIDEOZÁZNAMŮ A TELEVIZNÍCH PROGRAMŮ</v>
      </c>
    </row>
    <row r="690" spans="1:4" x14ac:dyDescent="0.25">
      <c r="A690" s="21">
        <v>591300</v>
      </c>
      <c r="B690" s="22" t="s">
        <v>1109</v>
      </c>
      <c r="D690" t="str">
        <f t="shared" si="10"/>
        <v>591300 - DISTRIBUCE FILMŮ, VIDEOZÁZNAMŮ A TELEVIZNÍCH PROGRAMŮ</v>
      </c>
    </row>
    <row r="691" spans="1:4" x14ac:dyDescent="0.25">
      <c r="A691" s="21">
        <v>591400</v>
      </c>
      <c r="B691" s="22" t="s">
        <v>1110</v>
      </c>
      <c r="D691" t="str">
        <f t="shared" si="10"/>
        <v>591400 - PROMÍTÁNÍ FILMŮ</v>
      </c>
    </row>
    <row r="692" spans="1:4" x14ac:dyDescent="0.25">
      <c r="A692" s="21">
        <v>592000</v>
      </c>
      <c r="B692" s="22" t="s">
        <v>1111</v>
      </c>
      <c r="D692" t="str">
        <f t="shared" si="10"/>
        <v>592000 - POŘIZOVÁNÍ ZVUKOVÝCH NAHRÁVEK A HUDEBNÍ VYDAVATELSKÉ ČINNOSTI</v>
      </c>
    </row>
    <row r="693" spans="1:4" x14ac:dyDescent="0.25">
      <c r="A693" s="21">
        <v>600000</v>
      </c>
      <c r="B693" s="22" t="s">
        <v>1112</v>
      </c>
      <c r="D693" t="str">
        <f t="shared" si="10"/>
        <v>600000 - TVORBA PROGRAMŮ A VYSÍLÁNÍ</v>
      </c>
    </row>
    <row r="694" spans="1:4" x14ac:dyDescent="0.25">
      <c r="A694" s="21">
        <v>601000</v>
      </c>
      <c r="B694" s="22" t="s">
        <v>1113</v>
      </c>
      <c r="D694" t="str">
        <f t="shared" si="10"/>
        <v>601000 - ROZHLASOVÉ VYSÍLÁNÍ</v>
      </c>
    </row>
    <row r="695" spans="1:4" x14ac:dyDescent="0.25">
      <c r="A695" s="21">
        <v>602000</v>
      </c>
      <c r="B695" s="22" t="s">
        <v>1114</v>
      </c>
      <c r="D695" t="str">
        <f t="shared" si="10"/>
        <v>602000 - TVORBA TELEVIZNÍCH PROGRAMŮ A TELEVIZNÍ VYSÍLÁNÍ</v>
      </c>
    </row>
    <row r="696" spans="1:4" x14ac:dyDescent="0.25">
      <c r="A696" s="21">
        <v>610000</v>
      </c>
      <c r="B696" s="22" t="s">
        <v>1115</v>
      </c>
      <c r="D696" t="str">
        <f t="shared" si="10"/>
        <v>610000 - TELEKOMUNIKAČNÍ ČINNOSTI</v>
      </c>
    </row>
    <row r="697" spans="1:4" x14ac:dyDescent="0.25">
      <c r="A697" s="21">
        <v>611000</v>
      </c>
      <c r="B697" s="22" t="s">
        <v>1116</v>
      </c>
      <c r="D697" t="str">
        <f t="shared" si="10"/>
        <v>611000 - ČINNOSTI SOUVISEJÍCÍ S PEVNOU TELEKOMUNIKAČNÍ SÍTÍ</v>
      </c>
    </row>
    <row r="698" spans="1:4" x14ac:dyDescent="0.25">
      <c r="A698" s="21">
        <v>611010</v>
      </c>
      <c r="B698" s="22" t="s">
        <v>1117</v>
      </c>
      <c r="D698" t="str">
        <f t="shared" si="10"/>
        <v>611010 - POSKYTOVÁNÍ HLASOVÝCH SLUŽEB PŘES PEVNOU TELEKOMUNIKAČNÍ SÍŤ</v>
      </c>
    </row>
    <row r="699" spans="1:4" x14ac:dyDescent="0.25">
      <c r="A699" s="21">
        <v>611020</v>
      </c>
      <c r="B699" s="22" t="s">
        <v>1118</v>
      </c>
      <c r="D699" t="str">
        <f t="shared" si="10"/>
        <v>611020 - PRONÁJEM PEVNÉ TELEKOMUNIKAČNÍ SÍTĚ</v>
      </c>
    </row>
    <row r="700" spans="1:4" x14ac:dyDescent="0.25">
      <c r="A700" s="21">
        <v>611030</v>
      </c>
      <c r="B700" s="22" t="s">
        <v>1119</v>
      </c>
      <c r="D700" t="str">
        <f t="shared" si="10"/>
        <v>611030 - PŘENOS DAT PŘES PEVNOU TELEKOMUNIKAČNÍ SÍŤ</v>
      </c>
    </row>
    <row r="701" spans="1:4" x14ac:dyDescent="0.25">
      <c r="A701" s="21">
        <v>611040</v>
      </c>
      <c r="B701" s="22" t="s">
        <v>1120</v>
      </c>
      <c r="D701" t="str">
        <f t="shared" si="10"/>
        <v>611040 - POSKYTOVÁNÍ PŘÍSTUPU K INTERNETU PŘES PEVNOU TELEKOMUNIKAČNÍ SÍŤ</v>
      </c>
    </row>
    <row r="702" spans="1:4" x14ac:dyDescent="0.25">
      <c r="A702" s="21">
        <v>611090</v>
      </c>
      <c r="B702" s="22" t="s">
        <v>1121</v>
      </c>
      <c r="D702" t="str">
        <f t="shared" si="10"/>
        <v>611090 - OSTATNÍ ČINNOSTI SOUVISEJÍCÍ S PEVNOU TELEKOMUNIKAČNÍ SÍTÍ</v>
      </c>
    </row>
    <row r="703" spans="1:4" x14ac:dyDescent="0.25">
      <c r="A703" s="21">
        <v>612000</v>
      </c>
      <c r="B703" s="22" t="s">
        <v>1122</v>
      </c>
      <c r="D703" t="str">
        <f t="shared" si="10"/>
        <v>612000 - ČINNOSTI SOUVISEJÍCÍ S BEZDRÁTOVOU TELEKOMUNIKAČNÍ SÍTÍ</v>
      </c>
    </row>
    <row r="704" spans="1:4" x14ac:dyDescent="0.25">
      <c r="A704" s="21">
        <v>612010</v>
      </c>
      <c r="B704" s="22" t="s">
        <v>1123</v>
      </c>
      <c r="D704" t="str">
        <f t="shared" si="10"/>
        <v>612010 - POSKYTOVÁNÍ HLASOVÝCH SLUŽEB PŘES BEZDRÁTOVOU TELEKOMUNIKAČNÍ SÍŤ</v>
      </c>
    </row>
    <row r="705" spans="1:4" x14ac:dyDescent="0.25">
      <c r="A705" s="21">
        <v>612020</v>
      </c>
      <c r="B705" s="22" t="s">
        <v>1124</v>
      </c>
      <c r="D705" t="str">
        <f t="shared" si="10"/>
        <v>612020 - PRONÁJEM BEZDRÁTOVÉ TELEKOMUNIKAČNÍ SÍTĚ</v>
      </c>
    </row>
    <row r="706" spans="1:4" x14ac:dyDescent="0.25">
      <c r="A706" s="21">
        <v>612030</v>
      </c>
      <c r="B706" s="22" t="s">
        <v>1125</v>
      </c>
      <c r="D706" t="str">
        <f t="shared" si="10"/>
        <v>612030 - PŘENOS DAT PŘES BEZDRÁTOVOU TELEKOMUNIKAČNÍ SÍŤ</v>
      </c>
    </row>
    <row r="707" spans="1:4" x14ac:dyDescent="0.25">
      <c r="A707" s="21">
        <v>612040</v>
      </c>
      <c r="B707" s="22" t="s">
        <v>1126</v>
      </c>
      <c r="D707" t="str">
        <f t="shared" si="10"/>
        <v>612040 - POSKYTOVÁNÍ PŘÍSTUPU K INTERNETU PŘES BEZDRÁTOVOU TELEKOMUNIKAČNÍ SÍŤ</v>
      </c>
    </row>
    <row r="708" spans="1:4" x14ac:dyDescent="0.25">
      <c r="A708" s="21">
        <v>612090</v>
      </c>
      <c r="B708" s="22" t="s">
        <v>1127</v>
      </c>
      <c r="D708" t="str">
        <f t="shared" ref="D708:D771" si="11">CONCATENATE(A708," - ",B708)</f>
        <v>612090 - OSTATNÍ ČINNOSTI SOUVISEJÍCÍ S BEZDRÁTOVOU TELEKOMUNIKAČNÍ SÍTÍ</v>
      </c>
    </row>
    <row r="709" spans="1:4" x14ac:dyDescent="0.25">
      <c r="A709" s="21">
        <v>613000</v>
      </c>
      <c r="B709" s="22" t="s">
        <v>1128</v>
      </c>
      <c r="D709" t="str">
        <f t="shared" si="11"/>
        <v>613000 - ČINNOSTI SOUVISEJÍCÍ SE SATELITNÍ TELEKOMUNIKAČNÍ SÍTÍ</v>
      </c>
    </row>
    <row r="710" spans="1:4" x14ac:dyDescent="0.25">
      <c r="A710" s="21">
        <v>619000</v>
      </c>
      <c r="B710" s="22" t="s">
        <v>1129</v>
      </c>
      <c r="D710" t="str">
        <f t="shared" si="11"/>
        <v>619000 - OSTATNÍ TELEKOMUNIKAČNÍ ČINNOSTI</v>
      </c>
    </row>
    <row r="711" spans="1:4" x14ac:dyDescent="0.25">
      <c r="A711" s="21">
        <v>620000</v>
      </c>
      <c r="B711" s="22" t="s">
        <v>1130</v>
      </c>
      <c r="D711" t="str">
        <f t="shared" si="11"/>
        <v>620000 - ČINNOSTI V OBLASTI INFORMAČNÍCH TECHNOLOGIÍ</v>
      </c>
    </row>
    <row r="712" spans="1:4" x14ac:dyDescent="0.25">
      <c r="A712" s="21">
        <v>620100</v>
      </c>
      <c r="B712" s="22" t="s">
        <v>1131</v>
      </c>
      <c r="D712" t="str">
        <f t="shared" si="11"/>
        <v>620100 - PROGRAMOVÁNÍ</v>
      </c>
    </row>
    <row r="713" spans="1:4" x14ac:dyDescent="0.25">
      <c r="A713" s="21">
        <v>620200</v>
      </c>
      <c r="B713" s="22" t="s">
        <v>1132</v>
      </c>
      <c r="D713" t="str">
        <f t="shared" si="11"/>
        <v>620200 - PORADENSTVÍ V OBLASTI INFORMAČNÍCH TECHNOLOGIÍ</v>
      </c>
    </row>
    <row r="714" spans="1:4" x14ac:dyDescent="0.25">
      <c r="A714" s="21">
        <v>620300</v>
      </c>
      <c r="B714" s="22" t="s">
        <v>1133</v>
      </c>
      <c r="D714" t="str">
        <f t="shared" si="11"/>
        <v>620300 - SPRÁVA POČÍTAČOVÉHO VYBAVENÍ</v>
      </c>
    </row>
    <row r="715" spans="1:4" x14ac:dyDescent="0.25">
      <c r="A715" s="21">
        <v>620900</v>
      </c>
      <c r="B715" s="22" t="s">
        <v>1134</v>
      </c>
      <c r="D715" t="str">
        <f t="shared" si="11"/>
        <v>620900 - OSTATNÍ ČINNOSTI V OBLASTI INFORMAČNÍCH TECHNOLOGIÍ</v>
      </c>
    </row>
    <row r="716" spans="1:4" x14ac:dyDescent="0.25">
      <c r="A716" s="21">
        <v>630000</v>
      </c>
      <c r="B716" s="22" t="s">
        <v>1135</v>
      </c>
      <c r="D716" t="str">
        <f t="shared" si="11"/>
        <v>630000 - INFORMAČNÍ ČINNOSTI</v>
      </c>
    </row>
    <row r="717" spans="1:4" x14ac:dyDescent="0.25">
      <c r="A717" s="21">
        <v>631000</v>
      </c>
      <c r="B717" s="22" t="s">
        <v>1136</v>
      </c>
      <c r="D717" t="str">
        <f t="shared" si="11"/>
        <v>631000 - ČINNOSTI SOUVISEJÍCÍ SE ZPRACOVÁNÍM DAT A HOSTINGEM; ČINNOSTI SOUVISEJÍCÍ S WEBOVÝMI PORTÁLY</v>
      </c>
    </row>
    <row r="718" spans="1:4" x14ac:dyDescent="0.25">
      <c r="A718" s="21">
        <v>631100</v>
      </c>
      <c r="B718" s="22" t="s">
        <v>1137</v>
      </c>
      <c r="D718" t="str">
        <f t="shared" si="11"/>
        <v>631100 - ČINNOSTI SOUVISEJÍCÍ SE ZPRACOVÁNÍM DAT A HOSTINGEM</v>
      </c>
    </row>
    <row r="719" spans="1:4" x14ac:dyDescent="0.25">
      <c r="A719" s="21">
        <v>631200</v>
      </c>
      <c r="B719" s="22" t="s">
        <v>1138</v>
      </c>
      <c r="D719" t="str">
        <f t="shared" si="11"/>
        <v>631200 - ČINNOSTI SOUVISEJÍCÍ S WEBOVÝMI PORTÁLY</v>
      </c>
    </row>
    <row r="720" spans="1:4" x14ac:dyDescent="0.25">
      <c r="A720" s="21">
        <v>639000</v>
      </c>
      <c r="B720" s="22" t="s">
        <v>1139</v>
      </c>
      <c r="D720" t="str">
        <f t="shared" si="11"/>
        <v>639000 - OSTATNÍ INFORMAČNÍ ČINNOSTI</v>
      </c>
    </row>
    <row r="721" spans="1:4" x14ac:dyDescent="0.25">
      <c r="A721" s="21">
        <v>639100</v>
      </c>
      <c r="B721" s="22" t="s">
        <v>1140</v>
      </c>
      <c r="D721" t="str">
        <f t="shared" si="11"/>
        <v>639100 - ČINNOSTI ZPRAVODAJSKÝCH TISKOVÝCH KANCELÁŘÍ A AGENTUR</v>
      </c>
    </row>
    <row r="722" spans="1:4" x14ac:dyDescent="0.25">
      <c r="A722" s="21">
        <v>639900</v>
      </c>
      <c r="B722" s="22" t="s">
        <v>1141</v>
      </c>
      <c r="D722" t="str">
        <f t="shared" si="11"/>
        <v>639900 - OSTATNÍ INFORMAČNÍ ČINNOSTI J. N.</v>
      </c>
    </row>
    <row r="723" spans="1:4" x14ac:dyDescent="0.25">
      <c r="A723" s="21">
        <v>640000</v>
      </c>
      <c r="B723" s="22" t="s">
        <v>1142</v>
      </c>
      <c r="D723" t="str">
        <f t="shared" si="11"/>
        <v>640000 - FINANČNÍ ZPROSTŘEDKOVÁNÍ, KROMĚ POJIŠŤOVNICTVÍ A PENZIJNÍHO FINANCOVÁNÍ</v>
      </c>
    </row>
    <row r="724" spans="1:4" x14ac:dyDescent="0.25">
      <c r="A724" s="21">
        <v>641000</v>
      </c>
      <c r="B724" s="22" t="s">
        <v>1143</v>
      </c>
      <c r="D724" t="str">
        <f t="shared" si="11"/>
        <v>641000 - PENĚŽNÍ ZPROSTŘEDKOVÁNÍ</v>
      </c>
    </row>
    <row r="725" spans="1:4" x14ac:dyDescent="0.25">
      <c r="A725" s="21">
        <v>641100</v>
      </c>
      <c r="B725" s="22" t="s">
        <v>1144</v>
      </c>
      <c r="D725" t="str">
        <f t="shared" si="11"/>
        <v>641100 - CENTRÁLNÍ BANKOVNICTVÍ</v>
      </c>
    </row>
    <row r="726" spans="1:4" x14ac:dyDescent="0.25">
      <c r="A726" s="21">
        <v>641900</v>
      </c>
      <c r="B726" s="22" t="s">
        <v>1145</v>
      </c>
      <c r="D726" t="str">
        <f t="shared" si="11"/>
        <v>641900 - OSTATNÍ PENĚŽNÍ ZPROSTŘEDKOVÁNÍ</v>
      </c>
    </row>
    <row r="727" spans="1:4" x14ac:dyDescent="0.25">
      <c r="A727" s="21">
        <v>642000</v>
      </c>
      <c r="B727" s="22" t="s">
        <v>1146</v>
      </c>
      <c r="D727" t="str">
        <f t="shared" si="11"/>
        <v>642000 - ČINNOSTI HOLDINGOVÝCH SPOLEČNOSTÍ</v>
      </c>
    </row>
    <row r="728" spans="1:4" x14ac:dyDescent="0.25">
      <c r="A728" s="21">
        <v>643000</v>
      </c>
      <c r="B728" s="22" t="s">
        <v>1147</v>
      </c>
      <c r="D728" t="str">
        <f t="shared" si="11"/>
        <v>643000 - ČINNOSTI TRUSTŮ, FONDŮ A PODOBNÝCH FINANČNÍCH SUBJEKTŮ</v>
      </c>
    </row>
    <row r="729" spans="1:4" x14ac:dyDescent="0.25">
      <c r="A729" s="21">
        <v>649000</v>
      </c>
      <c r="B729" s="22" t="s">
        <v>1148</v>
      </c>
      <c r="D729" t="str">
        <f t="shared" si="11"/>
        <v>649000 - OSTATNÍ FINANČNÍ ZPROSTŘEDKOVÁNÍ</v>
      </c>
    </row>
    <row r="730" spans="1:4" x14ac:dyDescent="0.25">
      <c r="A730" s="21">
        <v>649100</v>
      </c>
      <c r="B730" s="22" t="s">
        <v>1149</v>
      </c>
      <c r="D730" t="str">
        <f t="shared" si="11"/>
        <v>649100 - FINANČNÍ LEASING</v>
      </c>
    </row>
    <row r="731" spans="1:4" x14ac:dyDescent="0.25">
      <c r="A731" s="21">
        <v>649200</v>
      </c>
      <c r="B731" s="22" t="s">
        <v>1150</v>
      </c>
      <c r="D731" t="str">
        <f t="shared" si="11"/>
        <v>649200 - OSTATNÍ POSKYTOVÁNÍ ÚVĚRŮ</v>
      </c>
    </row>
    <row r="732" spans="1:4" x14ac:dyDescent="0.25">
      <c r="A732" s="21">
        <v>649210</v>
      </c>
      <c r="B732" s="22" t="s">
        <v>1151</v>
      </c>
      <c r="D732" t="str">
        <f t="shared" si="11"/>
        <v>649210 - POSKYTOVÁNÍ ÚVĚRŮ SPOLEČNOSTMI, KTERÉ NEPŘIJÍMAJÍ VKLADY</v>
      </c>
    </row>
    <row r="733" spans="1:4" x14ac:dyDescent="0.25">
      <c r="A733" s="21">
        <v>649220</v>
      </c>
      <c r="B733" s="22" t="s">
        <v>1152</v>
      </c>
      <c r="D733" t="str">
        <f t="shared" si="11"/>
        <v>649220 - POSKYTOVÁNÍ OBCHODNÍCH ÚVĚRŮ</v>
      </c>
    </row>
    <row r="734" spans="1:4" x14ac:dyDescent="0.25">
      <c r="A734" s="21">
        <v>649230</v>
      </c>
      <c r="B734" s="22" t="s">
        <v>1153</v>
      </c>
      <c r="D734" t="str">
        <f t="shared" si="11"/>
        <v>649230 - ČINNOSTI ZASTAVÁREN</v>
      </c>
    </row>
    <row r="735" spans="1:4" x14ac:dyDescent="0.25">
      <c r="A735" s="21">
        <v>649290</v>
      </c>
      <c r="B735" s="22" t="s">
        <v>1154</v>
      </c>
      <c r="D735" t="str">
        <f t="shared" si="11"/>
        <v>649290 - OSTATNÍ POSKYTOVÁNÍ ÚVĚRŮ J. N.</v>
      </c>
    </row>
    <row r="736" spans="1:4" x14ac:dyDescent="0.25">
      <c r="A736" s="21">
        <v>649900</v>
      </c>
      <c r="B736" s="22" t="s">
        <v>1155</v>
      </c>
      <c r="D736" t="str">
        <f t="shared" si="11"/>
        <v>649900 - OSTATNÍ FINANČNÍ ZPROSTŘEDKOVÁNÍ J. N.</v>
      </c>
    </row>
    <row r="737" spans="1:4" x14ac:dyDescent="0.25">
      <c r="A737" s="21">
        <v>649910</v>
      </c>
      <c r="B737" s="22" t="s">
        <v>1156</v>
      </c>
      <c r="D737" t="str">
        <f t="shared" si="11"/>
        <v>649910 - FAKTORINGOVÉ ČINNOSTI</v>
      </c>
    </row>
    <row r="738" spans="1:4" x14ac:dyDescent="0.25">
      <c r="A738" s="21">
        <v>649920</v>
      </c>
      <c r="B738" s="22" t="s">
        <v>1157</v>
      </c>
      <c r="D738" t="str">
        <f t="shared" si="11"/>
        <v>649920 - OBCHODOVÁNÍ S CENNÝMI PAPÍRY NA VLASTNÍ ÚČET</v>
      </c>
    </row>
    <row r="739" spans="1:4" x14ac:dyDescent="0.25">
      <c r="A739" s="21">
        <v>649990</v>
      </c>
      <c r="B739" s="22" t="s">
        <v>1158</v>
      </c>
      <c r="D739" t="str">
        <f t="shared" si="11"/>
        <v>649990 - JINÉ FINANČNÍ ZPROSTŘEDKOVÁNÍ J. N.</v>
      </c>
    </row>
    <row r="740" spans="1:4" x14ac:dyDescent="0.25">
      <c r="A740" s="21">
        <v>650000</v>
      </c>
      <c r="B740" s="22" t="s">
        <v>1159</v>
      </c>
      <c r="D740" t="str">
        <f t="shared" si="11"/>
        <v>650000 - POJIŠTĚNÍ, ZAJIŠTĚNÍ A PENZIJNÍ FINANCOVÁNÍ, KROMĚ POVINNÉHO SOCIÁLNÍHO ZABEZPEČENÍ</v>
      </c>
    </row>
    <row r="741" spans="1:4" x14ac:dyDescent="0.25">
      <c r="A741" s="21">
        <v>651000</v>
      </c>
      <c r="B741" s="22" t="s">
        <v>1160</v>
      </c>
      <c r="D741" t="str">
        <f t="shared" si="11"/>
        <v>651000 - POJIŠTĚNÍ</v>
      </c>
    </row>
    <row r="742" spans="1:4" x14ac:dyDescent="0.25">
      <c r="A742" s="21">
        <v>651100</v>
      </c>
      <c r="B742" s="22" t="s">
        <v>1161</v>
      </c>
      <c r="D742" t="str">
        <f t="shared" si="11"/>
        <v>651100 - ŽIVOTNÍ POJIŠTĚNÍ</v>
      </c>
    </row>
    <row r="743" spans="1:4" x14ac:dyDescent="0.25">
      <c r="A743" s="21">
        <v>651200</v>
      </c>
      <c r="B743" s="22" t="s">
        <v>1162</v>
      </c>
      <c r="D743" t="str">
        <f t="shared" si="11"/>
        <v>651200 - NEŽIVOTNÍ POJIŠTĚNÍ</v>
      </c>
    </row>
    <row r="744" spans="1:4" x14ac:dyDescent="0.25">
      <c r="A744" s="21">
        <v>652000</v>
      </c>
      <c r="B744" s="22" t="s">
        <v>1163</v>
      </c>
      <c r="D744" t="str">
        <f t="shared" si="11"/>
        <v>652000 - ZAJIŠTĚNÍ</v>
      </c>
    </row>
    <row r="745" spans="1:4" x14ac:dyDescent="0.25">
      <c r="A745" s="21">
        <v>653000</v>
      </c>
      <c r="B745" s="22" t="s">
        <v>1164</v>
      </c>
      <c r="D745" t="str">
        <f t="shared" si="11"/>
        <v>653000 - PENZIJNÍ FINANCOVÁNÍ</v>
      </c>
    </row>
    <row r="746" spans="1:4" x14ac:dyDescent="0.25">
      <c r="A746" s="21">
        <v>660000</v>
      </c>
      <c r="B746" s="22" t="s">
        <v>1165</v>
      </c>
      <c r="D746" t="str">
        <f t="shared" si="11"/>
        <v>660000 - OSTATNÍ FINANČNÍ ČINNOSTI</v>
      </c>
    </row>
    <row r="747" spans="1:4" ht="24" x14ac:dyDescent="0.25">
      <c r="A747" s="21">
        <v>661000</v>
      </c>
      <c r="B747" s="22" t="s">
        <v>1166</v>
      </c>
      <c r="D747" t="str">
        <f t="shared" si="11"/>
        <v>661000 - POMOCNÉ ČINNOSTI SOUVISEJÍCÍ S FINANČNÍM ZPROSTŘEDKOVÁNÍM, KROMĚ POJIŠŤOVNICTVÍ A PENZIJNÍHO FINANCOVÁNÍ</v>
      </c>
    </row>
    <row r="748" spans="1:4" x14ac:dyDescent="0.25">
      <c r="A748" s="21">
        <v>661100</v>
      </c>
      <c r="B748" s="22" t="s">
        <v>1167</v>
      </c>
      <c r="D748" t="str">
        <f t="shared" si="11"/>
        <v>661100 - ŘÍZENÍ A SPRÁVA FINANČNÍCH TRHŮ</v>
      </c>
    </row>
    <row r="749" spans="1:4" x14ac:dyDescent="0.25">
      <c r="A749" s="21">
        <v>661200</v>
      </c>
      <c r="B749" s="22" t="s">
        <v>1168</v>
      </c>
      <c r="D749" t="str">
        <f t="shared" si="11"/>
        <v>661200 - OBCHODOVÁNÍ S CENNÝMI PAPÍRY A KOMODITAMI NA BURZÁCH</v>
      </c>
    </row>
    <row r="750" spans="1:4" x14ac:dyDescent="0.25">
      <c r="A750" s="21">
        <v>661900</v>
      </c>
      <c r="B750" s="22" t="s">
        <v>1169</v>
      </c>
      <c r="D750" t="str">
        <f t="shared" si="11"/>
        <v>661900 - OSTATNÍ POMOCNÉ ČINNOSTI SOUVISEJÍCÍ S FINANČNÍM ZPROSTŘEDKOVÁNÍM</v>
      </c>
    </row>
    <row r="751" spans="1:4" x14ac:dyDescent="0.25">
      <c r="A751" s="21">
        <v>662000</v>
      </c>
      <c r="B751" s="22" t="s">
        <v>1170</v>
      </c>
      <c r="D751" t="str">
        <f t="shared" si="11"/>
        <v>662000 - POMOCNÉ ČINNOSTI SOUVISEJÍCÍ S POJIŠŤOVNICTVÍM A PENZIJNÍM FINANCOVÁNÍM</v>
      </c>
    </row>
    <row r="752" spans="1:4" x14ac:dyDescent="0.25">
      <c r="A752" s="21">
        <v>662100</v>
      </c>
      <c r="B752" s="22" t="s">
        <v>1171</v>
      </c>
      <c r="D752" t="str">
        <f t="shared" si="11"/>
        <v>662100 - VYHODNOCOVÁNÍ RIZIK A ŠKOD</v>
      </c>
    </row>
    <row r="753" spans="1:4" x14ac:dyDescent="0.25">
      <c r="A753" s="21">
        <v>662200</v>
      </c>
      <c r="B753" s="22" t="s">
        <v>1172</v>
      </c>
      <c r="D753" t="str">
        <f t="shared" si="11"/>
        <v>662200 - ČINNOSTI ZÁSTUPCŮ POJIŠŤOVNY A MAKLÉŘŮ</v>
      </c>
    </row>
    <row r="754" spans="1:4" x14ac:dyDescent="0.25">
      <c r="A754" s="21">
        <v>662900</v>
      </c>
      <c r="B754" s="22" t="s">
        <v>1173</v>
      </c>
      <c r="D754" t="str">
        <f t="shared" si="11"/>
        <v>662900 - OSTATNÍ POMOCNÉ ČINNOSTI SOUVISEJÍCÍ S POJIŠŤOVNICTVÍM A PENZIJNÍM FINANCOVÁNÍM</v>
      </c>
    </row>
    <row r="755" spans="1:4" x14ac:dyDescent="0.25">
      <c r="A755" s="21">
        <v>663000</v>
      </c>
      <c r="B755" s="22" t="s">
        <v>1174</v>
      </c>
      <c r="D755" t="str">
        <f t="shared" si="11"/>
        <v>663000 - SPRÁVA FONDŮ</v>
      </c>
    </row>
    <row r="756" spans="1:4" x14ac:dyDescent="0.25">
      <c r="A756" s="21">
        <v>680000</v>
      </c>
      <c r="B756" s="22" t="s">
        <v>1175</v>
      </c>
      <c r="D756" t="str">
        <f t="shared" si="11"/>
        <v>680000 - ČINNOSTI V OBLASTI NEMOVITOSTÍ</v>
      </c>
    </row>
    <row r="757" spans="1:4" x14ac:dyDescent="0.25">
      <c r="A757" s="21">
        <v>681000</v>
      </c>
      <c r="B757" s="22" t="s">
        <v>1176</v>
      </c>
      <c r="D757" t="str">
        <f t="shared" si="11"/>
        <v>681000 - NÁKUP A NÁSLEDNÝ PRODEJ VLASTNÍCH NEMOVITOSTÍ</v>
      </c>
    </row>
    <row r="758" spans="1:4" x14ac:dyDescent="0.25">
      <c r="A758" s="21">
        <v>682000</v>
      </c>
      <c r="B758" s="22" t="s">
        <v>1177</v>
      </c>
      <c r="D758" t="str">
        <f t="shared" si="11"/>
        <v>682000 - PRONÁJEM A SPRÁVA VLASTNÍCH NEBO PRONAJATÝCH NEMOVITOSTÍ</v>
      </c>
    </row>
    <row r="759" spans="1:4" x14ac:dyDescent="0.25">
      <c r="A759" s="21">
        <v>682010</v>
      </c>
      <c r="B759" s="22" t="s">
        <v>1178</v>
      </c>
      <c r="D759" t="str">
        <f t="shared" si="11"/>
        <v>682010 - PRONÁJEM VLASTNÍCH NEBO PRONAJATÝCH NEMOVITOSTÍ S BYTOVÝMI PROSTORY</v>
      </c>
    </row>
    <row r="760" spans="1:4" x14ac:dyDescent="0.25">
      <c r="A760" s="21">
        <v>682020</v>
      </c>
      <c r="B760" s="22" t="s">
        <v>1179</v>
      </c>
      <c r="D760" t="str">
        <f t="shared" si="11"/>
        <v>682020 - PRONÁJEM VLASTNÍCH NEBO PRONAJATÝCH NEMOVITOSTÍ S NEBYTOVÝMI PROSTORY</v>
      </c>
    </row>
    <row r="761" spans="1:4" x14ac:dyDescent="0.25">
      <c r="A761" s="21">
        <v>682030</v>
      </c>
      <c r="B761" s="22" t="s">
        <v>1180</v>
      </c>
      <c r="D761" t="str">
        <f t="shared" si="11"/>
        <v>682030 - SPRÁVA VLASTNÍCH NEBO PRONAJATÝCH NEMOVITOSTÍ S BYTOVÝMI PROSTORY</v>
      </c>
    </row>
    <row r="762" spans="1:4" x14ac:dyDescent="0.25">
      <c r="A762" s="21">
        <v>682040</v>
      </c>
      <c r="B762" s="22" t="s">
        <v>1181</v>
      </c>
      <c r="D762" t="str">
        <f t="shared" si="11"/>
        <v>682040 - SPRÁVA VLASTNÍCH NEBO PRONAJATÝCH NEMOVITOSTÍ S NEBYTOVÝMI PROSTORY</v>
      </c>
    </row>
    <row r="763" spans="1:4" x14ac:dyDescent="0.25">
      <c r="A763" s="21">
        <v>683000</v>
      </c>
      <c r="B763" s="22" t="s">
        <v>1182</v>
      </c>
      <c r="D763" t="str">
        <f t="shared" si="11"/>
        <v>683000 - ČINNOSTI V OBLASTI NEMOVITOSTÍ NA ZÁKLADĚ SMLOUVY NEBO DOHODY</v>
      </c>
    </row>
    <row r="764" spans="1:4" x14ac:dyDescent="0.25">
      <c r="A764" s="21">
        <v>683100</v>
      </c>
      <c r="B764" s="22" t="s">
        <v>1183</v>
      </c>
      <c r="D764" t="str">
        <f t="shared" si="11"/>
        <v>683100 - ZPROSTŘEDKOVATELSKÉ ČINNOSTI REALITNÍCH AGENTUR</v>
      </c>
    </row>
    <row r="765" spans="1:4" x14ac:dyDescent="0.25">
      <c r="A765" s="21">
        <v>683200</v>
      </c>
      <c r="B765" s="22" t="s">
        <v>1184</v>
      </c>
      <c r="D765" t="str">
        <f t="shared" si="11"/>
        <v>683200 - SPRÁVA NEMOVITOSTÍ NA ZÁKLADĚ SMLOUVY NEBO DOHODY</v>
      </c>
    </row>
    <row r="766" spans="1:4" x14ac:dyDescent="0.25">
      <c r="A766" s="21">
        <v>690000</v>
      </c>
      <c r="B766" s="22" t="s">
        <v>1185</v>
      </c>
      <c r="D766" t="str">
        <f t="shared" si="11"/>
        <v>690000 - PRÁVNÍ A ÚČETNICKÉ ČINNOSTI</v>
      </c>
    </row>
    <row r="767" spans="1:4" x14ac:dyDescent="0.25">
      <c r="A767" s="21">
        <v>691000</v>
      </c>
      <c r="B767" s="22" t="s">
        <v>1186</v>
      </c>
      <c r="D767" t="str">
        <f t="shared" si="11"/>
        <v>691000 - PRÁVNÍ ČINNOSTI</v>
      </c>
    </row>
    <row r="768" spans="1:4" x14ac:dyDescent="0.25">
      <c r="A768" s="21">
        <v>692000</v>
      </c>
      <c r="B768" s="22" t="s">
        <v>1187</v>
      </c>
      <c r="D768" t="str">
        <f t="shared" si="11"/>
        <v>692000 - ÚČETNICKÉ A AUDITORSKÉ ČINNOSTI; DAŇOVÉ PORADENSTVÍ</v>
      </c>
    </row>
    <row r="769" spans="1:4" x14ac:dyDescent="0.25">
      <c r="A769" s="21">
        <v>700000</v>
      </c>
      <c r="B769" s="22" t="s">
        <v>1188</v>
      </c>
      <c r="D769" t="str">
        <f t="shared" si="11"/>
        <v>700000 - ČINNOSTI VEDENÍ PODNIKŮ; PORADENSTVÍ V OBLASTI ŘÍZENÍ</v>
      </c>
    </row>
    <row r="770" spans="1:4" x14ac:dyDescent="0.25">
      <c r="A770" s="21">
        <v>701000</v>
      </c>
      <c r="B770" s="22" t="s">
        <v>1189</v>
      </c>
      <c r="D770" t="str">
        <f t="shared" si="11"/>
        <v>701000 - ČINNOSTI VEDENÍ PODNIKŮ</v>
      </c>
    </row>
    <row r="771" spans="1:4" x14ac:dyDescent="0.25">
      <c r="A771" s="21">
        <v>702000</v>
      </c>
      <c r="B771" s="22" t="s">
        <v>1190</v>
      </c>
      <c r="D771" t="str">
        <f t="shared" si="11"/>
        <v>702000 - PORADENSTVÍ V OBLASTI ŘÍZENÍ</v>
      </c>
    </row>
    <row r="772" spans="1:4" x14ac:dyDescent="0.25">
      <c r="A772" s="21">
        <v>702100</v>
      </c>
      <c r="B772" s="22" t="s">
        <v>1191</v>
      </c>
      <c r="D772" t="str">
        <f t="shared" ref="D772:D835" si="12">CONCATENATE(A772," - ",B772)</f>
        <v>702100 - PORADENSTVÍ V OBLASTI VZTAHŮ S VEŘEJNOSTÍ A KOMUNIKACE</v>
      </c>
    </row>
    <row r="773" spans="1:4" x14ac:dyDescent="0.25">
      <c r="A773" s="21">
        <v>702200</v>
      </c>
      <c r="B773" s="22" t="s">
        <v>1192</v>
      </c>
      <c r="D773" t="str">
        <f t="shared" si="12"/>
        <v>702200 - OSTATNÍ PORADENSTVÍ V OBLASTI PODNIKÁNÍ A ŘÍZENÍ</v>
      </c>
    </row>
    <row r="774" spans="1:4" x14ac:dyDescent="0.25">
      <c r="A774" s="21">
        <v>710000</v>
      </c>
      <c r="B774" s="22" t="s">
        <v>1193</v>
      </c>
      <c r="D774" t="str">
        <f t="shared" si="12"/>
        <v>710000 - ARCHITEKTONICKÉ A INŽENÝRSKÉ ČINNOSTI; TECHNICKÉ ZKOUŠKY A ANALÝZY</v>
      </c>
    </row>
    <row r="775" spans="1:4" x14ac:dyDescent="0.25">
      <c r="A775" s="21">
        <v>711000</v>
      </c>
      <c r="B775" s="22" t="s">
        <v>1194</v>
      </c>
      <c r="D775" t="str">
        <f t="shared" si="12"/>
        <v>711000 - ARCHITEKTONICKÉ A INŽENÝRSKÉ ČINNOSTI A SOUVISEJÍCÍ TECHNICKÉ PORADENSTVÍ</v>
      </c>
    </row>
    <row r="776" spans="1:4" x14ac:dyDescent="0.25">
      <c r="A776" s="21">
        <v>711100</v>
      </c>
      <c r="B776" s="22" t="s">
        <v>1195</v>
      </c>
      <c r="D776" t="str">
        <f t="shared" si="12"/>
        <v>711100 - ARCHITEKTONICKÉ ČINNOSTI</v>
      </c>
    </row>
    <row r="777" spans="1:4" x14ac:dyDescent="0.25">
      <c r="A777" s="21">
        <v>711200</v>
      </c>
      <c r="B777" s="22" t="s">
        <v>1196</v>
      </c>
      <c r="D777" t="str">
        <f t="shared" si="12"/>
        <v>711200 - INŽENÝRSKÉ ČINNOSTI A SOUVISEJÍCÍ TECHNICKÉ PORADENSTVÍ</v>
      </c>
    </row>
    <row r="778" spans="1:4" x14ac:dyDescent="0.25">
      <c r="A778" s="21">
        <v>711210</v>
      </c>
      <c r="B778" s="22" t="s">
        <v>1197</v>
      </c>
      <c r="D778" t="str">
        <f t="shared" si="12"/>
        <v>711210 - GEOLOGICKÝ PRŮZKUM</v>
      </c>
    </row>
    <row r="779" spans="1:4" x14ac:dyDescent="0.25">
      <c r="A779" s="21">
        <v>711220</v>
      </c>
      <c r="B779" s="22" t="s">
        <v>1198</v>
      </c>
      <c r="D779" t="str">
        <f t="shared" si="12"/>
        <v>711220 - ZEMĚMĚŘICKÉ A KARTOGRAFICKÉ ČINNOSTI</v>
      </c>
    </row>
    <row r="780" spans="1:4" x14ac:dyDescent="0.25">
      <c r="A780" s="21">
        <v>711230</v>
      </c>
      <c r="B780" s="22" t="s">
        <v>1199</v>
      </c>
      <c r="D780" t="str">
        <f t="shared" si="12"/>
        <v>711230 - HYDROMETEOROLOGICKÉ A METEOROLOGICKÉ ČINNOSTI</v>
      </c>
    </row>
    <row r="781" spans="1:4" x14ac:dyDescent="0.25">
      <c r="A781" s="21">
        <v>711290</v>
      </c>
      <c r="B781" s="22" t="s">
        <v>1200</v>
      </c>
      <c r="D781" t="str">
        <f t="shared" si="12"/>
        <v>711290 - OSTATNÍ INŽENÝRSKÉ ČINNOSTI A SOUVISEJÍCÍ TECHNICKÉ PORADENSTVÍ J. N.</v>
      </c>
    </row>
    <row r="782" spans="1:4" x14ac:dyDescent="0.25">
      <c r="A782" s="21">
        <v>712000</v>
      </c>
      <c r="B782" s="22" t="s">
        <v>1201</v>
      </c>
      <c r="D782" t="str">
        <f t="shared" si="12"/>
        <v>712000 - TECHNICKÉ ZKOUŠKY A ANALÝZY</v>
      </c>
    </row>
    <row r="783" spans="1:4" x14ac:dyDescent="0.25">
      <c r="A783" s="21">
        <v>712010</v>
      </c>
      <c r="B783" s="22" t="s">
        <v>1202</v>
      </c>
      <c r="D783" t="str">
        <f t="shared" si="12"/>
        <v>712010 - ZKOUŠKY A ANALÝZY VYHRAZENÝCH TECHNICKÝCH ZAŘÍZENÍ</v>
      </c>
    </row>
    <row r="784" spans="1:4" x14ac:dyDescent="0.25">
      <c r="A784" s="21">
        <v>712090</v>
      </c>
      <c r="B784" s="22" t="s">
        <v>1203</v>
      </c>
      <c r="D784" t="str">
        <f t="shared" si="12"/>
        <v>712090 - OSTATNÍ TECHNICKÉ ZKOUŠKY A ANALÝZY</v>
      </c>
    </row>
    <row r="785" spans="1:4" x14ac:dyDescent="0.25">
      <c r="A785" s="21">
        <v>720000</v>
      </c>
      <c r="B785" s="22" t="s">
        <v>1204</v>
      </c>
      <c r="D785" t="str">
        <f t="shared" si="12"/>
        <v>720000 - VÝZKUM A VÝVOJ</v>
      </c>
    </row>
    <row r="786" spans="1:4" x14ac:dyDescent="0.25">
      <c r="A786" s="21">
        <v>721000</v>
      </c>
      <c r="B786" s="22" t="s">
        <v>1205</v>
      </c>
      <c r="D786" t="str">
        <f t="shared" si="12"/>
        <v>721000 - VÝZKUM A VÝVOJ V OBLASTI PŘÍRODNÍCH A TECHNICKÝCH VĚD</v>
      </c>
    </row>
    <row r="787" spans="1:4" x14ac:dyDescent="0.25">
      <c r="A787" s="21">
        <v>721100</v>
      </c>
      <c r="B787" s="22" t="s">
        <v>1206</v>
      </c>
      <c r="D787" t="str">
        <f t="shared" si="12"/>
        <v>721100 - VÝZKUM A VÝVOJ V OBLASTI BIOTECHNOLOGIE</v>
      </c>
    </row>
    <row r="788" spans="1:4" x14ac:dyDescent="0.25">
      <c r="A788" s="21">
        <v>721900</v>
      </c>
      <c r="B788" s="22" t="s">
        <v>1207</v>
      </c>
      <c r="D788" t="str">
        <f t="shared" si="12"/>
        <v>721900 - OSTATNÍ VÝZKUM A VÝVOJ V OBLASTI PŘÍRODNÍCH A TECHNICKÝCH VĚD</v>
      </c>
    </row>
    <row r="789" spans="1:4" x14ac:dyDescent="0.25">
      <c r="A789" s="21">
        <v>721910</v>
      </c>
      <c r="B789" s="22" t="s">
        <v>1208</v>
      </c>
      <c r="D789" t="str">
        <f t="shared" si="12"/>
        <v>721910 - VÝZKUM A VÝVOJ V OBLASTI LÉKAŘSKÝCH VĚD</v>
      </c>
    </row>
    <row r="790" spans="1:4" x14ac:dyDescent="0.25">
      <c r="A790" s="21">
        <v>721920</v>
      </c>
      <c r="B790" s="22" t="s">
        <v>1209</v>
      </c>
      <c r="D790" t="str">
        <f t="shared" si="12"/>
        <v>721920 - VÝZKUM A VÝVOJ V OBLASTI TECHNICKÝCH VĚD</v>
      </c>
    </row>
    <row r="791" spans="1:4" x14ac:dyDescent="0.25">
      <c r="A791" s="21">
        <v>721990</v>
      </c>
      <c r="B791" s="22" t="s">
        <v>1210</v>
      </c>
      <c r="D791" t="str">
        <f t="shared" si="12"/>
        <v>721990 - VÝZKUM A VÝVOJ V OBLASTI JINÝCH PŘÍRODNÍCH VĚD</v>
      </c>
    </row>
    <row r="792" spans="1:4" x14ac:dyDescent="0.25">
      <c r="A792" s="21">
        <v>722000</v>
      </c>
      <c r="B792" s="22" t="s">
        <v>1211</v>
      </c>
      <c r="D792" t="str">
        <f t="shared" si="12"/>
        <v>722000 - VÝZKUM A VÝVOJ V OBLASTI SPOLEČENSKÝCH A HUMANITNÍCH VĚD</v>
      </c>
    </row>
    <row r="793" spans="1:4" x14ac:dyDescent="0.25">
      <c r="A793" s="21">
        <v>730000</v>
      </c>
      <c r="B793" s="22" t="s">
        <v>1212</v>
      </c>
      <c r="D793" t="str">
        <f t="shared" si="12"/>
        <v>730000 - REKLAMA A PRŮZKUM TRHU</v>
      </c>
    </row>
    <row r="794" spans="1:4" x14ac:dyDescent="0.25">
      <c r="A794" s="21">
        <v>731000</v>
      </c>
      <c r="B794" s="22" t="s">
        <v>1213</v>
      </c>
      <c r="D794" t="str">
        <f t="shared" si="12"/>
        <v>731000 - REKLAMNÍ ČINNOSTI</v>
      </c>
    </row>
    <row r="795" spans="1:4" x14ac:dyDescent="0.25">
      <c r="A795" s="21">
        <v>731100</v>
      </c>
      <c r="B795" s="22" t="s">
        <v>1214</v>
      </c>
      <c r="D795" t="str">
        <f t="shared" si="12"/>
        <v>731100 - ČINNOSTI REKLAMNÍCH AGENTUR</v>
      </c>
    </row>
    <row r="796" spans="1:4" x14ac:dyDescent="0.25">
      <c r="A796" s="21">
        <v>731200</v>
      </c>
      <c r="B796" s="22" t="s">
        <v>1215</v>
      </c>
      <c r="D796" t="str">
        <f t="shared" si="12"/>
        <v>731200 - ZASTUPOVÁNÍ MÉDIÍ PŘI PRODEJI REKLAMNÍHO ČASU A PROSTORU</v>
      </c>
    </row>
    <row r="797" spans="1:4" x14ac:dyDescent="0.25">
      <c r="A797" s="21">
        <v>732000</v>
      </c>
      <c r="B797" s="22" t="s">
        <v>1216</v>
      </c>
      <c r="D797" t="str">
        <f t="shared" si="12"/>
        <v>732000 - PRŮZKUM TRHU A VEŘEJNÉHO MÍNĚNÍ</v>
      </c>
    </row>
    <row r="798" spans="1:4" x14ac:dyDescent="0.25">
      <c r="A798" s="21">
        <v>740000</v>
      </c>
      <c r="B798" s="22" t="s">
        <v>1217</v>
      </c>
      <c r="D798" t="str">
        <f t="shared" si="12"/>
        <v>740000 - OSTATNÍ PROFESNÍ, VĚDECKÉ A TECHNICKÉ ČINNOSTI</v>
      </c>
    </row>
    <row r="799" spans="1:4" x14ac:dyDescent="0.25">
      <c r="A799" s="21">
        <v>741000</v>
      </c>
      <c r="B799" s="22" t="s">
        <v>1218</v>
      </c>
      <c r="D799" t="str">
        <f t="shared" si="12"/>
        <v>741000 - SPECIALIZOVANÉ NÁVRHÁŘSKÉ ČINNOSTI</v>
      </c>
    </row>
    <row r="800" spans="1:4" x14ac:dyDescent="0.25">
      <c r="A800" s="21">
        <v>742000</v>
      </c>
      <c r="B800" s="22" t="s">
        <v>1219</v>
      </c>
      <c r="D800" t="str">
        <f t="shared" si="12"/>
        <v>742000 - FOTOGRAFICKÉ ČINNOSTI</v>
      </c>
    </row>
    <row r="801" spans="1:4" x14ac:dyDescent="0.25">
      <c r="A801" s="21">
        <v>743000</v>
      </c>
      <c r="B801" s="22" t="s">
        <v>1220</v>
      </c>
      <c r="D801" t="str">
        <f t="shared" si="12"/>
        <v>743000 - PŘEKLADATELSKÉ A TLUMOČNICKÉ ČINNOSTI</v>
      </c>
    </row>
    <row r="802" spans="1:4" x14ac:dyDescent="0.25">
      <c r="A802" s="21">
        <v>749000</v>
      </c>
      <c r="B802" s="22" t="s">
        <v>1221</v>
      </c>
      <c r="D802" t="str">
        <f t="shared" si="12"/>
        <v>749000 - OSTATNÍ PROFESNÍ, VĚDECKÉ A TECHNICKÉ ČINNOSTI J. N.</v>
      </c>
    </row>
    <row r="803" spans="1:4" x14ac:dyDescent="0.25">
      <c r="A803" s="21">
        <v>749010</v>
      </c>
      <c r="B803" s="22" t="s">
        <v>1222</v>
      </c>
      <c r="D803" t="str">
        <f t="shared" si="12"/>
        <v>749010 - PORADENSTVÍ V OBLASTI BEZPEČNOSTI A OCHRANY ZDRAVÍ PŘI PRÁCI</v>
      </c>
    </row>
    <row r="804" spans="1:4" x14ac:dyDescent="0.25">
      <c r="A804" s="21">
        <v>749020</v>
      </c>
      <c r="B804" s="22" t="s">
        <v>1223</v>
      </c>
      <c r="D804" t="str">
        <f t="shared" si="12"/>
        <v>749020 - PORADENSTVÍ V OBLASTI POŽÁRNÍ OCHRANY</v>
      </c>
    </row>
    <row r="805" spans="1:4" x14ac:dyDescent="0.25">
      <c r="A805" s="21">
        <v>749090</v>
      </c>
      <c r="B805" s="22" t="s">
        <v>1224</v>
      </c>
      <c r="D805" t="str">
        <f t="shared" si="12"/>
        <v>749090 - JINÉ PROFESNÍ, VĚDECKÉ A TECHNICKÉ ČINNOSTI J. N.</v>
      </c>
    </row>
    <row r="806" spans="1:4" x14ac:dyDescent="0.25">
      <c r="A806" s="21">
        <v>750000</v>
      </c>
      <c r="B806" s="22" t="s">
        <v>1225</v>
      </c>
      <c r="D806" t="str">
        <f t="shared" si="12"/>
        <v>750000 - VETERINÁRNÍ ČINNOSTI</v>
      </c>
    </row>
    <row r="807" spans="1:4" x14ac:dyDescent="0.25">
      <c r="A807" s="21">
        <v>770000</v>
      </c>
      <c r="B807" s="22" t="s">
        <v>1226</v>
      </c>
      <c r="D807" t="str">
        <f t="shared" si="12"/>
        <v>770000 - ČINNOSTI V OBLASTI PRONÁJMU A OPERATIVNÍHO LEASINGU</v>
      </c>
    </row>
    <row r="808" spans="1:4" x14ac:dyDescent="0.25">
      <c r="A808" s="21">
        <v>771000</v>
      </c>
      <c r="B808" s="22" t="s">
        <v>1227</v>
      </c>
      <c r="D808" t="str">
        <f t="shared" si="12"/>
        <v>771000 - PRONÁJEM A LEASING MOTOROVÝCH VOZIDEL, KROMĚ MOTOCYKLŮ</v>
      </c>
    </row>
    <row r="809" spans="1:4" x14ac:dyDescent="0.25">
      <c r="A809" s="21">
        <v>771100</v>
      </c>
      <c r="B809" s="22" t="s">
        <v>1228</v>
      </c>
      <c r="D809" t="str">
        <f t="shared" si="12"/>
        <v>771100 - PRONÁJEM A LEASING AUTOMOBILŮ A JINÝCH LEHKÝCH MOTOROVÝCH VOZIDEL, KROMĚ MOTOCYKLŮ</v>
      </c>
    </row>
    <row r="810" spans="1:4" x14ac:dyDescent="0.25">
      <c r="A810" s="21">
        <v>771200</v>
      </c>
      <c r="B810" s="22" t="s">
        <v>1229</v>
      </c>
      <c r="D810" t="str">
        <f t="shared" si="12"/>
        <v>771200 - PRONÁJEM A LEASING NÁKLADNÍCH AUTOMOBILŮ</v>
      </c>
    </row>
    <row r="811" spans="1:4" x14ac:dyDescent="0.25">
      <c r="A811" s="21">
        <v>772000</v>
      </c>
      <c r="B811" s="22" t="s">
        <v>1230</v>
      </c>
      <c r="D811" t="str">
        <f t="shared" si="12"/>
        <v>772000 - PRONÁJEM A LEASING VÝROBKŮ PRO OSOBNÍ POTŘEBU A PŘEVÁŽNĚ PRO DOMÁCNOST</v>
      </c>
    </row>
    <row r="812" spans="1:4" x14ac:dyDescent="0.25">
      <c r="A812" s="21">
        <v>772100</v>
      </c>
      <c r="B812" s="22" t="s">
        <v>1231</v>
      </c>
      <c r="D812" t="str">
        <f t="shared" si="12"/>
        <v>772100 - PRONÁJEM A LEASING REKREAČNÍCH A SPORTOVNÍCH POTŘEB</v>
      </c>
    </row>
    <row r="813" spans="1:4" x14ac:dyDescent="0.25">
      <c r="A813" s="21">
        <v>772200</v>
      </c>
      <c r="B813" s="22" t="s">
        <v>1232</v>
      </c>
      <c r="D813" t="str">
        <f t="shared" si="12"/>
        <v>772200 - PRONÁJEM VIDEOKAZET A DISKŮ</v>
      </c>
    </row>
    <row r="814" spans="1:4" x14ac:dyDescent="0.25">
      <c r="A814" s="21">
        <v>772900</v>
      </c>
      <c r="B814" s="22" t="s">
        <v>1233</v>
      </c>
      <c r="D814" t="str">
        <f t="shared" si="12"/>
        <v>772900 - PRONÁJEM A LEASING OSTATNÍCH VÝROBKŮ PRO OSOBNÍ POTŘEBU A PŘEVÁŽNĚ PRO DOMÁCNOST</v>
      </c>
    </row>
    <row r="815" spans="1:4" x14ac:dyDescent="0.25">
      <c r="A815" s="21">
        <v>773000</v>
      </c>
      <c r="B815" s="22" t="s">
        <v>1234</v>
      </c>
      <c r="D815" t="str">
        <f t="shared" si="12"/>
        <v>773000 - PRONÁJEM A LEASING OSTATNÍCH STROJŮ, ZAŘÍZENÍ A VÝROBKŮ</v>
      </c>
    </row>
    <row r="816" spans="1:4" x14ac:dyDescent="0.25">
      <c r="A816" s="21">
        <v>773100</v>
      </c>
      <c r="B816" s="22" t="s">
        <v>1235</v>
      </c>
      <c r="D816" t="str">
        <f t="shared" si="12"/>
        <v>773100 - PRONÁJEM A LEASING ZEMĚDĚLSKÝCH STROJŮ A ZAŘÍZENÍ</v>
      </c>
    </row>
    <row r="817" spans="1:4" x14ac:dyDescent="0.25">
      <c r="A817" s="21">
        <v>773200</v>
      </c>
      <c r="B817" s="22" t="s">
        <v>1236</v>
      </c>
      <c r="D817" t="str">
        <f t="shared" si="12"/>
        <v>773200 - PRONÁJEM A LEASING STAVEBNÍCH STROJŮ A ZAŘÍZENÍ</v>
      </c>
    </row>
    <row r="818" spans="1:4" x14ac:dyDescent="0.25">
      <c r="A818" s="21">
        <v>773300</v>
      </c>
      <c r="B818" s="22" t="s">
        <v>1237</v>
      </c>
      <c r="D818" t="str">
        <f t="shared" si="12"/>
        <v>773300 - PRONÁJEM A LEASING KANCELÁŘSKÝCH STROJŮ A ZAŘÍZENÍ, VČETNĚ POČÍTAČŮ</v>
      </c>
    </row>
    <row r="819" spans="1:4" x14ac:dyDescent="0.25">
      <c r="A819" s="21">
        <v>773400</v>
      </c>
      <c r="B819" s="22" t="s">
        <v>1238</v>
      </c>
      <c r="D819" t="str">
        <f t="shared" si="12"/>
        <v>773400 - PRONÁJEM A LEASING VODNÍCH DOPRAVNÍCH PROSTŘEDKŮ</v>
      </c>
    </row>
    <row r="820" spans="1:4" x14ac:dyDescent="0.25">
      <c r="A820" s="21">
        <v>773500</v>
      </c>
      <c r="B820" s="22" t="s">
        <v>1239</v>
      </c>
      <c r="D820" t="str">
        <f t="shared" si="12"/>
        <v>773500 - PRONÁJEM A LEASING LETECKÝCH DOPRAVNÍCH PROSTŘEDKŮ</v>
      </c>
    </row>
    <row r="821" spans="1:4" x14ac:dyDescent="0.25">
      <c r="A821" s="21">
        <v>773900</v>
      </c>
      <c r="B821" s="22" t="s">
        <v>1240</v>
      </c>
      <c r="D821" t="str">
        <f t="shared" si="12"/>
        <v>773900 - PRONÁJEM A LEASING OSTATNÍCH STROJŮ, ZAŘÍZENÍ A VÝROBKŮ J. N.</v>
      </c>
    </row>
    <row r="822" spans="1:4" ht="24" x14ac:dyDescent="0.25">
      <c r="A822" s="21">
        <v>774000</v>
      </c>
      <c r="B822" s="22" t="s">
        <v>1241</v>
      </c>
      <c r="D822" t="str">
        <f t="shared" si="12"/>
        <v>774000 - LEASING DUŠEVNÍHO VLASTNICTVÍ A PODOBNÝCH PRODUKTŮ, KROMĚ DĚL CHRÁNĚNÝCH AUTORSKÝM PRÁVEM</v>
      </c>
    </row>
    <row r="823" spans="1:4" x14ac:dyDescent="0.25">
      <c r="A823" s="21">
        <v>780000</v>
      </c>
      <c r="B823" s="22" t="s">
        <v>1242</v>
      </c>
      <c r="D823" t="str">
        <f t="shared" si="12"/>
        <v>780000 - ČINNOSTI SOUVISEJÍCÍ SE ZAMĚSTNÁNÍM</v>
      </c>
    </row>
    <row r="824" spans="1:4" x14ac:dyDescent="0.25">
      <c r="A824" s="21">
        <v>781000</v>
      </c>
      <c r="B824" s="22" t="s">
        <v>1243</v>
      </c>
      <c r="D824" t="str">
        <f t="shared" si="12"/>
        <v>781000 - ČINNOSTI AGENTUR ZPROSTŘEDKUJÍCÍCH ZAMĚSTNÁNÍ</v>
      </c>
    </row>
    <row r="825" spans="1:4" x14ac:dyDescent="0.25">
      <c r="A825" s="21">
        <v>782000</v>
      </c>
      <c r="B825" s="22" t="s">
        <v>1244</v>
      </c>
      <c r="D825" t="str">
        <f t="shared" si="12"/>
        <v>782000 - ČINNOSTI AGENTUR ZPROSTŘEDKUJÍCÍCH PRÁCI NA PŘECHODNOU DOBU</v>
      </c>
    </row>
    <row r="826" spans="1:4" x14ac:dyDescent="0.25">
      <c r="A826" s="21">
        <v>783000</v>
      </c>
      <c r="B826" s="22" t="s">
        <v>1245</v>
      </c>
      <c r="D826" t="str">
        <f t="shared" si="12"/>
        <v>783000 - OSTATNÍ POSKYTOVÁNÍ LIDSKÝCH ZDROJŮ</v>
      </c>
    </row>
    <row r="827" spans="1:4" x14ac:dyDescent="0.25">
      <c r="A827" s="21">
        <v>790000</v>
      </c>
      <c r="B827" s="22" t="s">
        <v>1246</v>
      </c>
      <c r="D827" t="str">
        <f t="shared" si="12"/>
        <v>790000 - ČINNOSTI CESTOVNÍCH AGENTUR, KANCELÁŘÍ A JINÉ REZERVAČNÍ A SOUVISEJÍCÍ ČINNOSTI</v>
      </c>
    </row>
    <row r="828" spans="1:4" x14ac:dyDescent="0.25">
      <c r="A828" s="21">
        <v>791000</v>
      </c>
      <c r="B828" s="22" t="s">
        <v>1247</v>
      </c>
      <c r="D828" t="str">
        <f t="shared" si="12"/>
        <v>791000 - ČINNOSTI CESTOVNÍCH AGENTUR A CESTOVNÍCH KANCELÁŘÍ</v>
      </c>
    </row>
    <row r="829" spans="1:4" x14ac:dyDescent="0.25">
      <c r="A829" s="21">
        <v>791100</v>
      </c>
      <c r="B829" s="22" t="s">
        <v>1248</v>
      </c>
      <c r="D829" t="str">
        <f t="shared" si="12"/>
        <v>791100 - ČINNOSTI CESTOVNÍCH AGENTUR</v>
      </c>
    </row>
    <row r="830" spans="1:4" x14ac:dyDescent="0.25">
      <c r="A830" s="21">
        <v>791200</v>
      </c>
      <c r="B830" s="22" t="s">
        <v>1249</v>
      </c>
      <c r="D830" t="str">
        <f t="shared" si="12"/>
        <v>791200 - ČINNOSTI CESTOVNÍCH KANCELÁŘÍ</v>
      </c>
    </row>
    <row r="831" spans="1:4" x14ac:dyDescent="0.25">
      <c r="A831" s="21">
        <v>799000</v>
      </c>
      <c r="B831" s="22" t="s">
        <v>1250</v>
      </c>
      <c r="D831" t="str">
        <f t="shared" si="12"/>
        <v>799000 - OSTATNÍ REZERVAČNÍ A SOUVISEJÍCÍ ČINNOSTI</v>
      </c>
    </row>
    <row r="832" spans="1:4" x14ac:dyDescent="0.25">
      <c r="A832" s="21">
        <v>799010</v>
      </c>
      <c r="B832" s="22" t="s">
        <v>1251</v>
      </c>
      <c r="D832" t="str">
        <f t="shared" si="12"/>
        <v>799010 - PRŮVODCOVSKÉ ČINNOSTI</v>
      </c>
    </row>
    <row r="833" spans="1:4" x14ac:dyDescent="0.25">
      <c r="A833" s="21">
        <v>799090</v>
      </c>
      <c r="B833" s="22" t="s">
        <v>1252</v>
      </c>
      <c r="D833" t="str">
        <f t="shared" si="12"/>
        <v>799090 - OSTATNÍ REZERVAČNÍ A SOUVISEJÍCÍ ČINNOSTI J. N.</v>
      </c>
    </row>
    <row r="834" spans="1:4" x14ac:dyDescent="0.25">
      <c r="A834" s="21">
        <v>800000</v>
      </c>
      <c r="B834" s="22" t="s">
        <v>1253</v>
      </c>
      <c r="D834" t="str">
        <f t="shared" si="12"/>
        <v>800000 - BEZPEČNOSTNÍ A PÁTRACÍ ČINNOSTI</v>
      </c>
    </row>
    <row r="835" spans="1:4" x14ac:dyDescent="0.25">
      <c r="A835" s="21">
        <v>801000</v>
      </c>
      <c r="B835" s="22" t="s">
        <v>1254</v>
      </c>
      <c r="D835" t="str">
        <f t="shared" si="12"/>
        <v>801000 - ČINNOSTI SOUKROMÝCH BEZPEČNOSTNÍCH AGENTUR</v>
      </c>
    </row>
    <row r="836" spans="1:4" x14ac:dyDescent="0.25">
      <c r="A836" s="21">
        <v>802000</v>
      </c>
      <c r="B836" s="22" t="s">
        <v>1255</v>
      </c>
      <c r="D836" t="str">
        <f t="shared" ref="D836:D899" si="13">CONCATENATE(A836," - ",B836)</f>
        <v>802000 - ČINNOSTI SOUVISEJÍCÍ S PROVOZEM BEZPEČNOSTNÍCH SYSTÉMŮ</v>
      </c>
    </row>
    <row r="837" spans="1:4" x14ac:dyDescent="0.25">
      <c r="A837" s="21">
        <v>803000</v>
      </c>
      <c r="B837" s="22" t="s">
        <v>1256</v>
      </c>
      <c r="D837" t="str">
        <f t="shared" si="13"/>
        <v>803000 - PÁTRACÍ ČINNOSTI</v>
      </c>
    </row>
    <row r="838" spans="1:4" x14ac:dyDescent="0.25">
      <c r="A838" s="21">
        <v>810000</v>
      </c>
      <c r="B838" s="22" t="s">
        <v>1257</v>
      </c>
      <c r="D838" t="str">
        <f t="shared" si="13"/>
        <v>810000 - ČINNOSTI SOUVISEJÍCÍ SE STAVBAMI A ÚPRAVOU KRAJINY</v>
      </c>
    </row>
    <row r="839" spans="1:4" x14ac:dyDescent="0.25">
      <c r="A839" s="21">
        <v>811000</v>
      </c>
      <c r="B839" s="22" t="s">
        <v>1258</v>
      </c>
      <c r="D839" t="str">
        <f t="shared" si="13"/>
        <v>811000 - KOMBINOVANÉ POMOCNÉ ČINNOSTI</v>
      </c>
    </row>
    <row r="840" spans="1:4" x14ac:dyDescent="0.25">
      <c r="A840" s="21">
        <v>812000</v>
      </c>
      <c r="B840" s="22" t="s">
        <v>1259</v>
      </c>
      <c r="D840" t="str">
        <f t="shared" si="13"/>
        <v>812000 - ÚKLIDOVÉ ČINNOSTI</v>
      </c>
    </row>
    <row r="841" spans="1:4" x14ac:dyDescent="0.25">
      <c r="A841" s="21">
        <v>812100</v>
      </c>
      <c r="B841" s="22" t="s">
        <v>1260</v>
      </c>
      <c r="D841" t="str">
        <f t="shared" si="13"/>
        <v>812100 - VŠEOBECNÝ ÚKLID BUDOV</v>
      </c>
    </row>
    <row r="842" spans="1:4" x14ac:dyDescent="0.25">
      <c r="A842" s="21">
        <v>812200</v>
      </c>
      <c r="B842" s="22" t="s">
        <v>1261</v>
      </c>
      <c r="D842" t="str">
        <f t="shared" si="13"/>
        <v>812200 - SPECIALIZOVANÉ ČIŠTĚNÍ A ÚKLID BUDOV A PRŮMYSLOVÝCH ZAŘÍZENÍ</v>
      </c>
    </row>
    <row r="843" spans="1:4" x14ac:dyDescent="0.25">
      <c r="A843" s="21">
        <v>812900</v>
      </c>
      <c r="B843" s="22" t="s">
        <v>1262</v>
      </c>
      <c r="D843" t="str">
        <f t="shared" si="13"/>
        <v>812900 - OSTATNÍ ÚKLIDOVÉ ČINNOSTI</v>
      </c>
    </row>
    <row r="844" spans="1:4" x14ac:dyDescent="0.25">
      <c r="A844" s="21">
        <v>813000</v>
      </c>
      <c r="B844" s="22" t="s">
        <v>1263</v>
      </c>
      <c r="D844" t="str">
        <f t="shared" si="13"/>
        <v>813000 - ČINNOSTI SOUVISEJÍCÍ S ÚPRAVOU KRAJINY</v>
      </c>
    </row>
    <row r="845" spans="1:4" x14ac:dyDescent="0.25">
      <c r="A845" s="21">
        <v>820000</v>
      </c>
      <c r="B845" s="22" t="s">
        <v>1264</v>
      </c>
      <c r="D845" t="str">
        <f t="shared" si="13"/>
        <v>820000 - ADMINISTRATIVNÍ, KANCELÁŘSKÉ A JINÉ PODPŮRNÉ ČINNOSTI PRO PODNIKÁNÍ</v>
      </c>
    </row>
    <row r="846" spans="1:4" x14ac:dyDescent="0.25">
      <c r="A846" s="21">
        <v>821000</v>
      </c>
      <c r="B846" s="22" t="s">
        <v>1265</v>
      </c>
      <c r="D846" t="str">
        <f t="shared" si="13"/>
        <v>821000 - ADMINISTRATIVNÍ A KANCELÁŘSKÉ ČINNOSTI</v>
      </c>
    </row>
    <row r="847" spans="1:4" x14ac:dyDescent="0.25">
      <c r="A847" s="21">
        <v>821100</v>
      </c>
      <c r="B847" s="22" t="s">
        <v>1266</v>
      </c>
      <c r="D847" t="str">
        <f t="shared" si="13"/>
        <v>821100 - UNIVERZÁLNÍ ADMINISTRATIVNÍ ČINNOSTI</v>
      </c>
    </row>
    <row r="848" spans="1:4" x14ac:dyDescent="0.25">
      <c r="A848" s="21">
        <v>821900</v>
      </c>
      <c r="B848" s="22" t="s">
        <v>1267</v>
      </c>
      <c r="D848" t="str">
        <f t="shared" si="13"/>
        <v>821900 - KOPÍROVÁNÍ, PŘÍPRAVA DOKUMENTŮ A OSTATNÍ SPECIALIZOVANÉ KANCELÁŘSKÉ PODPŮRNÉ ČINNOSTI</v>
      </c>
    </row>
    <row r="849" spans="1:4" x14ac:dyDescent="0.25">
      <c r="A849" s="21">
        <v>822000</v>
      </c>
      <c r="B849" s="22" t="s">
        <v>1268</v>
      </c>
      <c r="D849" t="str">
        <f t="shared" si="13"/>
        <v>822000 - ČINNOSTI ZPROSTŘEDKOVATELSKÝCH STŘEDISEK PO TELEFONU</v>
      </c>
    </row>
    <row r="850" spans="1:4" x14ac:dyDescent="0.25">
      <c r="A850" s="21">
        <v>823000</v>
      </c>
      <c r="B850" s="22" t="s">
        <v>1269</v>
      </c>
      <c r="D850" t="str">
        <f t="shared" si="13"/>
        <v>823000 - POŘÁDÁNÍ KONFERENCÍ A HOSPODÁŘSKÝCH VÝSTAV</v>
      </c>
    </row>
    <row r="851" spans="1:4" x14ac:dyDescent="0.25">
      <c r="A851" s="21">
        <v>829000</v>
      </c>
      <c r="B851" s="22" t="s">
        <v>1270</v>
      </c>
      <c r="D851" t="str">
        <f t="shared" si="13"/>
        <v>829000 - PODPŮRNÉ ČINNOSTI PRO PODNIKÁNÍ J. N.</v>
      </c>
    </row>
    <row r="852" spans="1:4" x14ac:dyDescent="0.25">
      <c r="A852" s="21">
        <v>829100</v>
      </c>
      <c r="B852" s="22" t="s">
        <v>1271</v>
      </c>
      <c r="D852" t="str">
        <f t="shared" si="13"/>
        <v>829100 - INKASNÍ ČINNOSTI, OVĚŘOVÁNÍ SOLVENTNOSTI ZÁKAZNÍKA</v>
      </c>
    </row>
    <row r="853" spans="1:4" x14ac:dyDescent="0.25">
      <c r="A853" s="21">
        <v>829200</v>
      </c>
      <c r="B853" s="22" t="s">
        <v>1272</v>
      </c>
      <c r="D853" t="str">
        <f t="shared" si="13"/>
        <v>829200 - BALICÍ ČINNOSTI</v>
      </c>
    </row>
    <row r="854" spans="1:4" x14ac:dyDescent="0.25">
      <c r="A854" s="21">
        <v>829900</v>
      </c>
      <c r="B854" s="22" t="s">
        <v>1273</v>
      </c>
      <c r="D854" t="str">
        <f t="shared" si="13"/>
        <v>829900 - OSTATNÍ PODPŮRNÉ ČINNOSTI PRO PODNIKÁNÍ J. N.</v>
      </c>
    </row>
    <row r="855" spans="1:4" x14ac:dyDescent="0.25">
      <c r="A855" s="21">
        <v>840000</v>
      </c>
      <c r="B855" s="22" t="s">
        <v>1274</v>
      </c>
      <c r="D855" t="str">
        <f t="shared" si="13"/>
        <v>840000 - VEŘEJNÁ SPRÁVA A OBRANA; POVINNÉ SOCIÁLNÍ ZABEZPEČENÍ</v>
      </c>
    </row>
    <row r="856" spans="1:4" x14ac:dyDescent="0.25">
      <c r="A856" s="21">
        <v>841000</v>
      </c>
      <c r="B856" s="22" t="s">
        <v>1275</v>
      </c>
      <c r="D856" t="str">
        <f t="shared" si="13"/>
        <v>841000 - VEŘEJNÁ SPRÁVA A HOSPODÁŘSKÁ A SOCIÁLNÍ POLITIKA</v>
      </c>
    </row>
    <row r="857" spans="1:4" x14ac:dyDescent="0.25">
      <c r="A857" s="21">
        <v>841100</v>
      </c>
      <c r="B857" s="22" t="s">
        <v>1276</v>
      </c>
      <c r="D857" t="str">
        <f t="shared" si="13"/>
        <v>841100 - VŠEOBECNÉ ČINNOSTI VEŘEJNÉ SPRÁVY</v>
      </c>
    </row>
    <row r="858" spans="1:4" ht="24" x14ac:dyDescent="0.25">
      <c r="A858" s="21">
        <v>841200</v>
      </c>
      <c r="B858" s="22" t="s">
        <v>1277</v>
      </c>
      <c r="D858" t="str">
        <f t="shared" si="13"/>
        <v>841200 - REGULACE ČINNOSTÍ SOUVISEJÍCÍCH S POSKYTOVÁNÍM ZDRAVOTNÍ PÉČE, VZDĚLÁVÁNÍM, KULTUROU A SOCIÁLNÍ PÉČÍ, KROMĚ SOCIÁLNÍHO ZABEZPEČENÍ</v>
      </c>
    </row>
    <row r="859" spans="1:4" x14ac:dyDescent="0.25">
      <c r="A859" s="21">
        <v>841300</v>
      </c>
      <c r="B859" s="22" t="s">
        <v>1278</v>
      </c>
      <c r="D859" t="str">
        <f t="shared" si="13"/>
        <v>841300 - REGULACE A PODPORA PODNIKATELSKÉHO PROSTŘEDÍ</v>
      </c>
    </row>
    <row r="860" spans="1:4" x14ac:dyDescent="0.25">
      <c r="A860" s="21">
        <v>842000</v>
      </c>
      <c r="B860" s="22" t="s">
        <v>1279</v>
      </c>
      <c r="D860" t="str">
        <f t="shared" si="13"/>
        <v>842000 - ČINNOSTI PRO SPOLEČNOST JAKO CELEK</v>
      </c>
    </row>
    <row r="861" spans="1:4" x14ac:dyDescent="0.25">
      <c r="A861" s="21">
        <v>842100</v>
      </c>
      <c r="B861" s="22" t="s">
        <v>1280</v>
      </c>
      <c r="D861" t="str">
        <f t="shared" si="13"/>
        <v>842100 - ČINNOSTI V OBLASTI ZAHRANIČNÍCH VĚCÍ</v>
      </c>
    </row>
    <row r="862" spans="1:4" ht="24" x14ac:dyDescent="0.25">
      <c r="A862" s="21">
        <v>842110</v>
      </c>
      <c r="B862" s="22" t="s">
        <v>1281</v>
      </c>
      <c r="D862" t="str">
        <f t="shared" si="13"/>
        <v>842110 - POMOC CIZÍM ZEMÍM PŘI KATASTROFÁCH NEBO V NOUZOVÝCH SITUACÍCH PŘÍMO NEBO PROSTŘEDNICTVÍM MEZINÁRODNÍCH ORGANIZACÍ</v>
      </c>
    </row>
    <row r="863" spans="1:4" x14ac:dyDescent="0.25">
      <c r="A863" s="21">
        <v>842120</v>
      </c>
      <c r="B863" s="22" t="s">
        <v>1282</v>
      </c>
      <c r="D863" t="str">
        <f t="shared" si="13"/>
        <v>842120 - ROZVÍJENÍ VZÁJEMNÉHO PŘÁTELSTVÍ A POROZUMĚNÍ MEZI NÁRODY</v>
      </c>
    </row>
    <row r="864" spans="1:4" x14ac:dyDescent="0.25">
      <c r="A864" s="21">
        <v>842190</v>
      </c>
      <c r="B864" s="22" t="s">
        <v>1283</v>
      </c>
      <c r="D864" t="str">
        <f t="shared" si="13"/>
        <v>842190 - OSTATNÍ ČINNOSTI V OBLASTI ZAHRANIČNÍCH VĚCÍ</v>
      </c>
    </row>
    <row r="865" spans="1:4" x14ac:dyDescent="0.25">
      <c r="A865" s="21">
        <v>842200</v>
      </c>
      <c r="B865" s="22" t="s">
        <v>1284</v>
      </c>
      <c r="D865" t="str">
        <f t="shared" si="13"/>
        <v>842200 - ČINNOSTI V OBLASTI OBRANY</v>
      </c>
    </row>
    <row r="866" spans="1:4" x14ac:dyDescent="0.25">
      <c r="A866" s="21">
        <v>842300</v>
      </c>
      <c r="B866" s="22" t="s">
        <v>1285</v>
      </c>
      <c r="D866" t="str">
        <f t="shared" si="13"/>
        <v>842300 - ČINNOSTI V OBLASTI SPRAVEDLNOSTI A SOUDNICTVÍ</v>
      </c>
    </row>
    <row r="867" spans="1:4" x14ac:dyDescent="0.25">
      <c r="A867" s="21">
        <v>842400</v>
      </c>
      <c r="B867" s="22" t="s">
        <v>1286</v>
      </c>
      <c r="D867" t="str">
        <f t="shared" si="13"/>
        <v>842400 - ČINNOSTI V OBLASTI VEŘEJNÉHO POŘÁDKU A BEZPEČNOSTI</v>
      </c>
    </row>
    <row r="868" spans="1:4" x14ac:dyDescent="0.25">
      <c r="A868" s="21">
        <v>842500</v>
      </c>
      <c r="B868" s="22" t="s">
        <v>1287</v>
      </c>
      <c r="D868" t="str">
        <f t="shared" si="13"/>
        <v>842500 - ČINNOSTI V OBLASTI PROTIPOŽÁRNÍ OCHRANY</v>
      </c>
    </row>
    <row r="869" spans="1:4" x14ac:dyDescent="0.25">
      <c r="A869" s="21">
        <v>843000</v>
      </c>
      <c r="B869" s="22" t="s">
        <v>1288</v>
      </c>
      <c r="D869" t="str">
        <f t="shared" si="13"/>
        <v>843000 - ČINNOSTI V OBLASTI POVINNÉHO SOCIÁLNÍHO ZABEZPEČENÍ</v>
      </c>
    </row>
    <row r="870" spans="1:4" x14ac:dyDescent="0.25">
      <c r="A870" s="21">
        <v>850000</v>
      </c>
      <c r="B870" s="22" t="s">
        <v>1289</v>
      </c>
      <c r="D870" t="str">
        <f t="shared" si="13"/>
        <v>850000 - VZDĚLÁVÁNÍ</v>
      </c>
    </row>
    <row r="871" spans="1:4" x14ac:dyDescent="0.25">
      <c r="A871" s="21">
        <v>851000</v>
      </c>
      <c r="B871" s="22" t="s">
        <v>1290</v>
      </c>
      <c r="D871" t="str">
        <f t="shared" si="13"/>
        <v>851000 - PŘEDŠKOLNÍ VZDĚLÁVÁNÍ</v>
      </c>
    </row>
    <row r="872" spans="1:4" x14ac:dyDescent="0.25">
      <c r="A872" s="21">
        <v>852000</v>
      </c>
      <c r="B872" s="22" t="s">
        <v>1291</v>
      </c>
      <c r="D872" t="str">
        <f t="shared" si="13"/>
        <v>852000 - PRIMÁRNÍ VZDĚLÁVÁNÍ</v>
      </c>
    </row>
    <row r="873" spans="1:4" x14ac:dyDescent="0.25">
      <c r="A873" s="21">
        <v>853000</v>
      </c>
      <c r="B873" s="22" t="s">
        <v>1292</v>
      </c>
      <c r="D873" t="str">
        <f t="shared" si="13"/>
        <v>853000 - SEKUNDÁRNÍ VZDĚLÁVÁNÍ</v>
      </c>
    </row>
    <row r="874" spans="1:4" x14ac:dyDescent="0.25">
      <c r="A874" s="21">
        <v>853100</v>
      </c>
      <c r="B874" s="22" t="s">
        <v>1293</v>
      </c>
      <c r="D874" t="str">
        <f t="shared" si="13"/>
        <v>853100 - SEKUNDÁRNÍ VŠEOBECNÉ VZDĚLÁVÁNÍ</v>
      </c>
    </row>
    <row r="875" spans="1:4" x14ac:dyDescent="0.25">
      <c r="A875" s="21">
        <v>853110</v>
      </c>
      <c r="B875" s="22" t="s">
        <v>1294</v>
      </c>
      <c r="D875" t="str">
        <f t="shared" si="13"/>
        <v>853110 - ZÁKLADNÍ VZDĚLÁVÁNÍ NA DRUHÉM STUPNI ZÁKLADNÍCH ŠKOL</v>
      </c>
    </row>
    <row r="876" spans="1:4" x14ac:dyDescent="0.25">
      <c r="A876" s="21">
        <v>853120</v>
      </c>
      <c r="B876" s="22" t="s">
        <v>1295</v>
      </c>
      <c r="D876" t="str">
        <f t="shared" si="13"/>
        <v>853120 - STŘEDNÍ VŠEOBECNÉ VZDĚLÁVÁNÍ</v>
      </c>
    </row>
    <row r="877" spans="1:4" x14ac:dyDescent="0.25">
      <c r="A877" s="21">
        <v>853200</v>
      </c>
      <c r="B877" s="22" t="s">
        <v>1296</v>
      </c>
      <c r="D877" t="str">
        <f t="shared" si="13"/>
        <v>853200 - SEKUNDÁRNÍ ODBORNÉ VZDĚLÁVÁNÍ</v>
      </c>
    </row>
    <row r="878" spans="1:4" x14ac:dyDescent="0.25">
      <c r="A878" s="21">
        <v>853210</v>
      </c>
      <c r="B878" s="22" t="s">
        <v>1297</v>
      </c>
      <c r="D878" t="str">
        <f t="shared" si="13"/>
        <v>853210 - STŘEDNÍ ODBORNÉ VZDĚLÁVÁNÍ NA UČILIŠTÍCH</v>
      </c>
    </row>
    <row r="879" spans="1:4" x14ac:dyDescent="0.25">
      <c r="A879" s="21">
        <v>853220</v>
      </c>
      <c r="B879" s="22" t="s">
        <v>1298</v>
      </c>
      <c r="D879" t="str">
        <f t="shared" si="13"/>
        <v>853220 - STŘEDNÍ ODBORNÉ VZDĚLÁVÁNÍ NA STŘEDNÍCH ODBORNÝCH ŠKOLÁCH</v>
      </c>
    </row>
    <row r="880" spans="1:4" x14ac:dyDescent="0.25">
      <c r="A880" s="21">
        <v>854000</v>
      </c>
      <c r="B880" s="22" t="s">
        <v>1299</v>
      </c>
      <c r="D880" t="str">
        <f t="shared" si="13"/>
        <v>854000 - POSTSEKUNDÁRNÍ VZDĚLÁVÁNÍ</v>
      </c>
    </row>
    <row r="881" spans="1:4" x14ac:dyDescent="0.25">
      <c r="A881" s="21">
        <v>854100</v>
      </c>
      <c r="B881" s="22" t="s">
        <v>1300</v>
      </c>
      <c r="D881" t="str">
        <f t="shared" si="13"/>
        <v>854100 - POSTSEKUNDÁRNÍ NIKOLI TERCIÁRNÍ VZDĚLÁVÁNÍ</v>
      </c>
    </row>
    <row r="882" spans="1:4" x14ac:dyDescent="0.25">
      <c r="A882" s="21">
        <v>854200</v>
      </c>
      <c r="B882" s="22" t="s">
        <v>1301</v>
      </c>
      <c r="D882" t="str">
        <f t="shared" si="13"/>
        <v>854200 - TERCIÁRNÍ VZDĚLÁVÁNÍ</v>
      </c>
    </row>
    <row r="883" spans="1:4" x14ac:dyDescent="0.25">
      <c r="A883" s="21">
        <v>855000</v>
      </c>
      <c r="B883" s="22" t="s">
        <v>1302</v>
      </c>
      <c r="D883" t="str">
        <f t="shared" si="13"/>
        <v>855000 - OSTATNÍ VZDĚLÁVÁNÍ</v>
      </c>
    </row>
    <row r="884" spans="1:4" x14ac:dyDescent="0.25">
      <c r="A884" s="21">
        <v>855100</v>
      </c>
      <c r="B884" s="22" t="s">
        <v>1303</v>
      </c>
      <c r="D884" t="str">
        <f t="shared" si="13"/>
        <v>855100 - SPORTOVNÍ A REKREAČNÍ VZDĚLÁVÁNÍ</v>
      </c>
    </row>
    <row r="885" spans="1:4" x14ac:dyDescent="0.25">
      <c r="A885" s="21">
        <v>855200</v>
      </c>
      <c r="B885" s="22" t="s">
        <v>1304</v>
      </c>
      <c r="D885" t="str">
        <f t="shared" si="13"/>
        <v>855200 - UMĚLECKÉ VZDĚLÁVÁNÍ</v>
      </c>
    </row>
    <row r="886" spans="1:4" x14ac:dyDescent="0.25">
      <c r="A886" s="21">
        <v>855300</v>
      </c>
      <c r="B886" s="22" t="s">
        <v>1305</v>
      </c>
      <c r="D886" t="str">
        <f t="shared" si="13"/>
        <v>855300 - ČINNOSTI AUTOŠKOL A JINÝCH ŠKOL ŘÍZENÍ</v>
      </c>
    </row>
    <row r="887" spans="1:4" x14ac:dyDescent="0.25">
      <c r="A887" s="21">
        <v>855310</v>
      </c>
      <c r="B887" s="22" t="s">
        <v>1306</v>
      </c>
      <c r="D887" t="str">
        <f t="shared" si="13"/>
        <v>855310 - ČINNOSTI AUTOŠKOL</v>
      </c>
    </row>
    <row r="888" spans="1:4" x14ac:dyDescent="0.25">
      <c r="A888" s="21">
        <v>855320</v>
      </c>
      <c r="B888" s="22" t="s">
        <v>1307</v>
      </c>
      <c r="D888" t="str">
        <f t="shared" si="13"/>
        <v>855320 - ČINNOSTI LETECKÝCH ŠKOL</v>
      </c>
    </row>
    <row r="889" spans="1:4" x14ac:dyDescent="0.25">
      <c r="A889" s="21">
        <v>855390</v>
      </c>
      <c r="B889" s="22" t="s">
        <v>1308</v>
      </c>
      <c r="D889" t="str">
        <f t="shared" si="13"/>
        <v>855390 - ČINNOSTI OSTATNÍCH ŠKOL ŘÍZENÍ</v>
      </c>
    </row>
    <row r="890" spans="1:4" x14ac:dyDescent="0.25">
      <c r="A890" s="21">
        <v>855900</v>
      </c>
      <c r="B890" s="22" t="s">
        <v>1309</v>
      </c>
      <c r="D890" t="str">
        <f t="shared" si="13"/>
        <v>855900 - OSTATNÍ VZDĚLÁVÁNÍ J. N.</v>
      </c>
    </row>
    <row r="891" spans="1:4" x14ac:dyDescent="0.25">
      <c r="A891" s="21">
        <v>855910</v>
      </c>
      <c r="B891" s="22" t="s">
        <v>1310</v>
      </c>
      <c r="D891" t="str">
        <f t="shared" si="13"/>
        <v>855910 - VZDĚLÁVÁNÍ V JAZYKOVÝCH ŠKOLÁCH</v>
      </c>
    </row>
    <row r="892" spans="1:4" x14ac:dyDescent="0.25">
      <c r="A892" s="21">
        <v>855920</v>
      </c>
      <c r="B892" s="22" t="s">
        <v>1311</v>
      </c>
      <c r="D892" t="str">
        <f t="shared" si="13"/>
        <v>855920 - ENVIRONMENTÁLNÍ VZDĚLÁVÁNÍ</v>
      </c>
    </row>
    <row r="893" spans="1:4" x14ac:dyDescent="0.25">
      <c r="A893" s="21">
        <v>855930</v>
      </c>
      <c r="B893" s="22" t="s">
        <v>1312</v>
      </c>
      <c r="D893" t="str">
        <f t="shared" si="13"/>
        <v>855930 - INOVAČNÍ VZDĚLÁVÁNÍ</v>
      </c>
    </row>
    <row r="894" spans="1:4" x14ac:dyDescent="0.25">
      <c r="A894" s="21">
        <v>855990</v>
      </c>
      <c r="B894" s="22" t="s">
        <v>1313</v>
      </c>
      <c r="D894" t="str">
        <f t="shared" si="13"/>
        <v>855990 - JINÉ VZDĚLÁVÁNÍ J. N.</v>
      </c>
    </row>
    <row r="895" spans="1:4" x14ac:dyDescent="0.25">
      <c r="A895" s="21">
        <v>856000</v>
      </c>
      <c r="B895" s="22" t="s">
        <v>1314</v>
      </c>
      <c r="D895" t="str">
        <f t="shared" si="13"/>
        <v>856000 - PODPŮRNÉ ČINNOSTI VE VZDĚLÁVÁNÍ</v>
      </c>
    </row>
    <row r="896" spans="1:4" x14ac:dyDescent="0.25">
      <c r="A896" s="21">
        <v>860000</v>
      </c>
      <c r="B896" s="22" t="s">
        <v>1315</v>
      </c>
      <c r="D896" t="str">
        <f t="shared" si="13"/>
        <v>860000 - ZDRAVOTNÍ PÉČE</v>
      </c>
    </row>
    <row r="897" spans="1:4" x14ac:dyDescent="0.25">
      <c r="A897" s="21">
        <v>861000</v>
      </c>
      <c r="B897" s="22" t="s">
        <v>1316</v>
      </c>
      <c r="D897" t="str">
        <f t="shared" si="13"/>
        <v>861000 - ÚSTAVNÍ ZDRAVOTNÍ PÉČE</v>
      </c>
    </row>
    <row r="898" spans="1:4" x14ac:dyDescent="0.25">
      <c r="A898" s="21">
        <v>862000</v>
      </c>
      <c r="B898" s="22" t="s">
        <v>1317</v>
      </c>
      <c r="D898" t="str">
        <f t="shared" si="13"/>
        <v>862000 - AMBULANTNÍ A ZUBNÍ ZDRAVOTNÍ PÉČE</v>
      </c>
    </row>
    <row r="899" spans="1:4" x14ac:dyDescent="0.25">
      <c r="A899" s="21">
        <v>862100</v>
      </c>
      <c r="B899" s="22" t="s">
        <v>1318</v>
      </c>
      <c r="D899" t="str">
        <f t="shared" si="13"/>
        <v>862100 - VŠEOBECNÁ AMBULANTNÍ ZDRAVOTNÍ PÉČE</v>
      </c>
    </row>
    <row r="900" spans="1:4" x14ac:dyDescent="0.25">
      <c r="A900" s="21">
        <v>862200</v>
      </c>
      <c r="B900" s="22" t="s">
        <v>1319</v>
      </c>
      <c r="D900" t="str">
        <f t="shared" ref="D900:D963" si="14">CONCATENATE(A900," - ",B900)</f>
        <v>862200 - SPECIALIZOVANÁ AMBULANTNÍ ZDRAVOTNÍ PÉČE</v>
      </c>
    </row>
    <row r="901" spans="1:4" x14ac:dyDescent="0.25">
      <c r="A901" s="21">
        <v>862300</v>
      </c>
      <c r="B901" s="22" t="s">
        <v>1320</v>
      </c>
      <c r="D901" t="str">
        <f t="shared" si="14"/>
        <v>862300 - ZUBNÍ PÉČE</v>
      </c>
    </row>
    <row r="902" spans="1:4" x14ac:dyDescent="0.25">
      <c r="A902" s="21">
        <v>869000</v>
      </c>
      <c r="B902" s="22" t="s">
        <v>1321</v>
      </c>
      <c r="D902" t="str">
        <f t="shared" si="14"/>
        <v>869000 - OSTATNÍ ČINNOSTI SOUVISEJÍCÍ SE ZDRAVOTNÍ PÉČÍ</v>
      </c>
    </row>
    <row r="903" spans="1:4" x14ac:dyDescent="0.25">
      <c r="A903" s="21">
        <v>869010</v>
      </c>
      <c r="B903" s="22" t="s">
        <v>1322</v>
      </c>
      <c r="D903" t="str">
        <f t="shared" si="14"/>
        <v>869010 - ČINNOSTI SOUVISEJÍCÍ S OCHRANOU VEŘEJNÉHO ZDRAVÍ</v>
      </c>
    </row>
    <row r="904" spans="1:4" x14ac:dyDescent="0.25">
      <c r="A904" s="21">
        <v>869090</v>
      </c>
      <c r="B904" s="22" t="s">
        <v>1323</v>
      </c>
      <c r="D904" t="str">
        <f t="shared" si="14"/>
        <v>869090 - OSTATNÍ ČINNOSTI SOUVISEJÍCÍ SE ZDRAVOTNÍ PÉČÍ J. N.</v>
      </c>
    </row>
    <row r="905" spans="1:4" x14ac:dyDescent="0.25">
      <c r="A905" s="21">
        <v>870000</v>
      </c>
      <c r="B905" s="22" t="s">
        <v>1324</v>
      </c>
      <c r="D905" t="str">
        <f t="shared" si="14"/>
        <v>870000 - POBYTOVÉ SLUŽBY SOCIÁLNÍ PÉČE</v>
      </c>
    </row>
    <row r="906" spans="1:4" x14ac:dyDescent="0.25">
      <c r="A906" s="21">
        <v>871000</v>
      </c>
      <c r="B906" s="22" t="s">
        <v>1325</v>
      </c>
      <c r="D906" t="str">
        <f t="shared" si="14"/>
        <v>871000 - SOCIÁLNÍ PÉČE VE ZDRAVOTNICKÝCH ZAŘÍZENÍCH ÚSTAVNÍ PÉČE</v>
      </c>
    </row>
    <row r="907" spans="1:4" ht="24" x14ac:dyDescent="0.25">
      <c r="A907" s="21">
        <v>872000</v>
      </c>
      <c r="B907" s="22" t="s">
        <v>1326</v>
      </c>
      <c r="D907" t="str">
        <f t="shared" si="14"/>
        <v>872000 - SOCIÁLNÍ PÉČE V ZAŘÍZENÍCH PRO OSOBY S CHRONICKÝM DUŠEVNÍM ONEMOCNĚNÍM A OSOBY ZÁVISLÉ NA NÁVYKOVÝCH LÁTKÁCH</v>
      </c>
    </row>
    <row r="908" spans="1:4" x14ac:dyDescent="0.25">
      <c r="A908" s="21">
        <v>872010</v>
      </c>
      <c r="B908" s="22" t="s">
        <v>1327</v>
      </c>
      <c r="D908" t="str">
        <f t="shared" si="14"/>
        <v>872010 - SOCIÁLNÍ PÉČE V ZAŘÍZENÍCH PRO OSOBY S CHRONICKÝM DUŠEVNÍM ONEMOCNĚNÍM</v>
      </c>
    </row>
    <row r="909" spans="1:4" x14ac:dyDescent="0.25">
      <c r="A909" s="21">
        <v>872020</v>
      </c>
      <c r="B909" s="22" t="s">
        <v>1328</v>
      </c>
      <c r="D909" t="str">
        <f t="shared" si="14"/>
        <v>872020 - SOCIÁLNÍ PÉČE V ZAŘÍZENÍCH PRO OSOBY ZÁVISLÉ NA NÁVYKOVÝCH LÁTKÁCH</v>
      </c>
    </row>
    <row r="910" spans="1:4" x14ac:dyDescent="0.25">
      <c r="A910" s="21">
        <v>873000</v>
      </c>
      <c r="B910" s="22" t="s">
        <v>1329</v>
      </c>
      <c r="D910" t="str">
        <f t="shared" si="14"/>
        <v>873000 - SOCIÁLNÍ PÉČE V DOMOVECH PRO SENIORY A OSOBY SE ZDRAVOTNÍM POSTIŽENÍM</v>
      </c>
    </row>
    <row r="911" spans="1:4" x14ac:dyDescent="0.25">
      <c r="A911" s="21">
        <v>873010</v>
      </c>
      <c r="B911" s="22" t="s">
        <v>1330</v>
      </c>
      <c r="D911" t="str">
        <f t="shared" si="14"/>
        <v>873010 - SOCIÁLNÍ PÉČE V DOMOVECH PRO SENIORY</v>
      </c>
    </row>
    <row r="912" spans="1:4" x14ac:dyDescent="0.25">
      <c r="A912" s="21">
        <v>873020</v>
      </c>
      <c r="B912" s="22" t="s">
        <v>1331</v>
      </c>
      <c r="D912" t="str">
        <f t="shared" si="14"/>
        <v>873020 - SOCIÁLNÍ PÉČE V DOMOVECH PRO OSOBY SE ZDRAVOTNÍM POSTIŽENÍM</v>
      </c>
    </row>
    <row r="913" spans="1:4" x14ac:dyDescent="0.25">
      <c r="A913" s="21">
        <v>879000</v>
      </c>
      <c r="B913" s="22" t="s">
        <v>1332</v>
      </c>
      <c r="D913" t="str">
        <f t="shared" si="14"/>
        <v>879000 - OSTATNÍ POBYTOVÉ SLUŽBY SOCIÁLNÍ PÉČE</v>
      </c>
    </row>
    <row r="914" spans="1:4" x14ac:dyDescent="0.25">
      <c r="A914" s="21">
        <v>880000</v>
      </c>
      <c r="B914" s="22" t="s">
        <v>1333</v>
      </c>
      <c r="D914" t="str">
        <f t="shared" si="14"/>
        <v>880000 - AMBULANTNÍ NEBO TERÉNNÍ SOCIÁLNÍ SLUŽBY</v>
      </c>
    </row>
    <row r="915" spans="1:4" x14ac:dyDescent="0.25">
      <c r="A915" s="21">
        <v>881000</v>
      </c>
      <c r="B915" s="22" t="s">
        <v>1334</v>
      </c>
      <c r="D915" t="str">
        <f t="shared" si="14"/>
        <v>881000 - AMBULANTNÍ NEBO TERÉNNÍ SOCIÁLNÍ SLUŽBY PRO SENIORY A OSOBY SE ZDRAVOTNÍM POSTIŽENÍM</v>
      </c>
    </row>
    <row r="916" spans="1:4" x14ac:dyDescent="0.25">
      <c r="A916" s="21">
        <v>881010</v>
      </c>
      <c r="B916" s="22" t="s">
        <v>1335</v>
      </c>
      <c r="D916" t="str">
        <f t="shared" si="14"/>
        <v>881010 - AMBULANTNÍ NEBO TERÉNNÍ SOCIÁLNÍ SLUŽBY PRO SENIORY</v>
      </c>
    </row>
    <row r="917" spans="1:4" x14ac:dyDescent="0.25">
      <c r="A917" s="21">
        <v>881020</v>
      </c>
      <c r="B917" s="22" t="s">
        <v>1336</v>
      </c>
      <c r="D917" t="str">
        <f t="shared" si="14"/>
        <v>881020 - AMBULANTNÍ NEBO TERÉNNÍ SOCIÁLNÍ SLUŽBY PRO OSOBY SE ZDRAVOTNÍM POSTIŽENÍM</v>
      </c>
    </row>
    <row r="918" spans="1:4" x14ac:dyDescent="0.25">
      <c r="A918" s="21">
        <v>889000</v>
      </c>
      <c r="B918" s="22" t="s">
        <v>1337</v>
      </c>
      <c r="D918" t="str">
        <f t="shared" si="14"/>
        <v>889000 - OSTATNÍ AMBULANTNÍ NEBO TERÉNNÍ SOCIÁLNÍ SLUŽBY</v>
      </c>
    </row>
    <row r="919" spans="1:4" x14ac:dyDescent="0.25">
      <c r="A919" s="21">
        <v>889100</v>
      </c>
      <c r="B919" s="22" t="s">
        <v>1338</v>
      </c>
      <c r="D919" t="str">
        <f t="shared" si="14"/>
        <v>889100 - SOCIÁLNÍ SLUŽBY POSKYTOVANÉ DĚTEM</v>
      </c>
    </row>
    <row r="920" spans="1:4" x14ac:dyDescent="0.25">
      <c r="A920" s="21">
        <v>889900</v>
      </c>
      <c r="B920" s="22" t="s">
        <v>1339</v>
      </c>
      <c r="D920" t="str">
        <f t="shared" si="14"/>
        <v>889900 - OSTATNÍ AMBULANTNÍ NEBO TERÉNNÍ SOCIÁLNÍ SLUŽBY J. N.</v>
      </c>
    </row>
    <row r="921" spans="1:4" x14ac:dyDescent="0.25">
      <c r="A921" s="21">
        <v>889910</v>
      </c>
      <c r="B921" s="22" t="s">
        <v>1340</v>
      </c>
      <c r="D921" t="str">
        <f t="shared" si="14"/>
        <v>889910 - SOCIÁLNÍ SLUŽBY PRO UPRCHLÍKY, OBĚTI KATASTROF</v>
      </c>
    </row>
    <row r="922" spans="1:4" x14ac:dyDescent="0.25">
      <c r="A922" s="21">
        <v>889920</v>
      </c>
      <c r="B922" s="22" t="s">
        <v>1341</v>
      </c>
      <c r="D922" t="str">
        <f t="shared" si="14"/>
        <v>889920 - SOCIÁLNÍ PREVENCE</v>
      </c>
    </row>
    <row r="923" spans="1:4" x14ac:dyDescent="0.25">
      <c r="A923" s="21">
        <v>889930</v>
      </c>
      <c r="B923" s="22" t="s">
        <v>1342</v>
      </c>
      <c r="D923" t="str">
        <f t="shared" si="14"/>
        <v>889930 - SOCIÁLNÍ REHABILITACE</v>
      </c>
    </row>
    <row r="924" spans="1:4" x14ac:dyDescent="0.25">
      <c r="A924" s="21">
        <v>889990</v>
      </c>
      <c r="B924" s="22" t="s">
        <v>1343</v>
      </c>
      <c r="D924" t="str">
        <f t="shared" si="14"/>
        <v>889990 - JINÉ AMBULANTNÍ NEBO TERÉNNÍ SOCIÁLNÍ SLUŽBY J. N.</v>
      </c>
    </row>
    <row r="925" spans="1:4" x14ac:dyDescent="0.25">
      <c r="A925" s="21">
        <v>900000</v>
      </c>
      <c r="B925" s="22" t="s">
        <v>1344</v>
      </c>
      <c r="D925" t="str">
        <f t="shared" si="14"/>
        <v>900000 - TVŮRČÍ, UMĚLECKÉ A ZÁBAVNÍ ČINNOSTI</v>
      </c>
    </row>
    <row r="926" spans="1:4" x14ac:dyDescent="0.25">
      <c r="A926" s="21">
        <v>900100</v>
      </c>
      <c r="B926" s="22" t="s">
        <v>1345</v>
      </c>
      <c r="D926" t="str">
        <f t="shared" si="14"/>
        <v>900100 - SCÉNICKÁ UMĚNÍ</v>
      </c>
    </row>
    <row r="927" spans="1:4" x14ac:dyDescent="0.25">
      <c r="A927" s="21">
        <v>900200</v>
      </c>
      <c r="B927" s="22" t="s">
        <v>1346</v>
      </c>
      <c r="D927" t="str">
        <f t="shared" si="14"/>
        <v>900200 - PODPŮRNÉ ČINNOSTI PRO SCÉNICKÁ UMĚNÍ</v>
      </c>
    </row>
    <row r="928" spans="1:4" x14ac:dyDescent="0.25">
      <c r="A928" s="21">
        <v>900300</v>
      </c>
      <c r="B928" s="22" t="s">
        <v>1347</v>
      </c>
      <c r="D928" t="str">
        <f t="shared" si="14"/>
        <v>900300 - UMĚLECKÁ TVORBA</v>
      </c>
    </row>
    <row r="929" spans="1:4" x14ac:dyDescent="0.25">
      <c r="A929" s="21">
        <v>900400</v>
      </c>
      <c r="B929" s="22" t="s">
        <v>1348</v>
      </c>
      <c r="D929" t="str">
        <f t="shared" si="14"/>
        <v>900400 - PROVOZOVÁNÍ KULTURNÍCH ZAŘÍZENÍ</v>
      </c>
    </row>
    <row r="930" spans="1:4" x14ac:dyDescent="0.25">
      <c r="A930" s="21">
        <v>910000</v>
      </c>
      <c r="B930" s="22" t="s">
        <v>1349</v>
      </c>
      <c r="D930" t="str">
        <f t="shared" si="14"/>
        <v>910000 - ČINNOSTI KNIHOVEN, ARCHIVŮ, MUZEÍ A JINÝCH KULTURNÍCH ZAŘÍZENÍ</v>
      </c>
    </row>
    <row r="931" spans="1:4" x14ac:dyDescent="0.25">
      <c r="A931" s="21">
        <v>910100</v>
      </c>
      <c r="B931" s="22" t="s">
        <v>1350</v>
      </c>
      <c r="D931" t="str">
        <f t="shared" si="14"/>
        <v>910100 - ČINNOSTI KNIHOVEN A ARCHIVŮ</v>
      </c>
    </row>
    <row r="932" spans="1:4" x14ac:dyDescent="0.25">
      <c r="A932" s="21">
        <v>910200</v>
      </c>
      <c r="B932" s="22" t="s">
        <v>1351</v>
      </c>
      <c r="D932" t="str">
        <f t="shared" si="14"/>
        <v>910200 - ČINNOSTI MUZEÍ</v>
      </c>
    </row>
    <row r="933" spans="1:4" x14ac:dyDescent="0.25">
      <c r="A933" s="21">
        <v>910300</v>
      </c>
      <c r="B933" s="22" t="s">
        <v>1352</v>
      </c>
      <c r="D933" t="str">
        <f t="shared" si="14"/>
        <v>910300 - PROVOZOVÁNÍ KULTURNÍCH PAMÁTEK, HISTORICKÝCH STAVEB A OBDOBNÝCH TURISTICKÝCH ZAJÍMAVOSTÍ</v>
      </c>
    </row>
    <row r="934" spans="1:4" x14ac:dyDescent="0.25">
      <c r="A934" s="21">
        <v>910400</v>
      </c>
      <c r="B934" s="22" t="s">
        <v>1353</v>
      </c>
      <c r="D934" t="str">
        <f t="shared" si="14"/>
        <v>910400 - ČINNOSTI BOTANICKÝCH A ZOOLOGICKÝCH ZAHRAD, PŘÍRODNÍCH REZERVACÍ A NÁRODNÍCH PARKŮ</v>
      </c>
    </row>
    <row r="935" spans="1:4" x14ac:dyDescent="0.25">
      <c r="A935" s="21">
        <v>910410</v>
      </c>
      <c r="B935" s="22" t="s">
        <v>1354</v>
      </c>
      <c r="D935" t="str">
        <f t="shared" si="14"/>
        <v>910410 - ČINNOSTI BOTANICKÝCH A ZOOLOGICKÝCH ZAHRAD</v>
      </c>
    </row>
    <row r="936" spans="1:4" x14ac:dyDescent="0.25">
      <c r="A936" s="21">
        <v>910420</v>
      </c>
      <c r="B936" s="22" t="s">
        <v>1355</v>
      </c>
      <c r="D936" t="str">
        <f t="shared" si="14"/>
        <v>910420 - ČINNOSTI PŘÍRODNÍCH REZERVACÍ A NÁRODNÍCH PARKŮ</v>
      </c>
    </row>
    <row r="937" spans="1:4" x14ac:dyDescent="0.25">
      <c r="A937" s="21">
        <v>920000</v>
      </c>
      <c r="B937" s="22" t="s">
        <v>1356</v>
      </c>
      <c r="D937" t="str">
        <f t="shared" si="14"/>
        <v>920000 - ČINNOSTI HEREN, KASIN A SÁZKOVÝCH KANCELÁŘÍ</v>
      </c>
    </row>
    <row r="938" spans="1:4" x14ac:dyDescent="0.25">
      <c r="A938" s="21">
        <v>930000</v>
      </c>
      <c r="B938" s="22" t="s">
        <v>1357</v>
      </c>
      <c r="D938" t="str">
        <f t="shared" si="14"/>
        <v>930000 - SPORTOVNÍ, ZÁBAVNÍ A REKREAČNÍ ČINNOSTI</v>
      </c>
    </row>
    <row r="939" spans="1:4" x14ac:dyDescent="0.25">
      <c r="A939" s="21">
        <v>931000</v>
      </c>
      <c r="B939" s="22" t="s">
        <v>1358</v>
      </c>
      <c r="D939" t="str">
        <f t="shared" si="14"/>
        <v>931000 - SPORTOVNÍ ČINNOSTI</v>
      </c>
    </row>
    <row r="940" spans="1:4" x14ac:dyDescent="0.25">
      <c r="A940" s="21">
        <v>931100</v>
      </c>
      <c r="B940" s="22" t="s">
        <v>1359</v>
      </c>
      <c r="D940" t="str">
        <f t="shared" si="14"/>
        <v>931100 - PROVOZOVÁNÍ SPORTOVNÍCH ZAŘÍZENÍ</v>
      </c>
    </row>
    <row r="941" spans="1:4" x14ac:dyDescent="0.25">
      <c r="A941" s="21">
        <v>931200</v>
      </c>
      <c r="B941" s="22" t="s">
        <v>1360</v>
      </c>
      <c r="D941" t="str">
        <f t="shared" si="14"/>
        <v>931200 - ČINNOSTI SPORTOVNÍCH KLUBŮ</v>
      </c>
    </row>
    <row r="942" spans="1:4" x14ac:dyDescent="0.25">
      <c r="A942" s="21">
        <v>931300</v>
      </c>
      <c r="B942" s="22" t="s">
        <v>1361</v>
      </c>
      <c r="D942" t="str">
        <f t="shared" si="14"/>
        <v>931300 - ČINNOSTI FITCENTER</v>
      </c>
    </row>
    <row r="943" spans="1:4" x14ac:dyDescent="0.25">
      <c r="A943" s="21">
        <v>931900</v>
      </c>
      <c r="B943" s="22" t="s">
        <v>1362</v>
      </c>
      <c r="D943" t="str">
        <f t="shared" si="14"/>
        <v>931900 - OSTATNÍ SPORTOVNÍ ČINNOSTI</v>
      </c>
    </row>
    <row r="944" spans="1:4" x14ac:dyDescent="0.25">
      <c r="A944" s="21">
        <v>932000</v>
      </c>
      <c r="B944" s="22" t="s">
        <v>1363</v>
      </c>
      <c r="D944" t="str">
        <f t="shared" si="14"/>
        <v>932000 - OSTATNÍ ZÁBAVNÍ A REKREAČNÍ ČINNOSTI</v>
      </c>
    </row>
    <row r="945" spans="1:4" x14ac:dyDescent="0.25">
      <c r="A945" s="21">
        <v>932100</v>
      </c>
      <c r="B945" s="22" t="s">
        <v>1364</v>
      </c>
      <c r="D945" t="str">
        <f t="shared" si="14"/>
        <v>932100 - ČINNOSTI LUNAPARKŮ A ZÁBAVNÍCH PARKŮ</v>
      </c>
    </row>
    <row r="946" spans="1:4" x14ac:dyDescent="0.25">
      <c r="A946" s="21">
        <v>932900</v>
      </c>
      <c r="B946" s="22" t="s">
        <v>1365</v>
      </c>
      <c r="D946" t="str">
        <f t="shared" si="14"/>
        <v>932900 - OSTATNÍ ZÁBAVNÍ A REKREAČNÍ ČINNOSTI J. N.</v>
      </c>
    </row>
    <row r="947" spans="1:4" x14ac:dyDescent="0.25">
      <c r="A947" s="21">
        <v>940000</v>
      </c>
      <c r="B947" s="22" t="s">
        <v>1366</v>
      </c>
      <c r="D947" t="str">
        <f t="shared" si="14"/>
        <v>940000 - ČINNOSTI ORGANIZACÍ SDRUŽUJÍCÍCH OSOBY ZA ÚČELEM PROSAZOVÁNÍ SPOLEČNÝCH ZÁJMŮ</v>
      </c>
    </row>
    <row r="948" spans="1:4" x14ac:dyDescent="0.25">
      <c r="A948" s="21">
        <v>941000</v>
      </c>
      <c r="B948" s="22" t="s">
        <v>1367</v>
      </c>
      <c r="D948" t="str">
        <f t="shared" si="14"/>
        <v>941000 - ČINNOSTI PODNIKATELSKÝCH, ZAMĚSTNAVATELSKÝCH A PROFESNÍCH ORGANIZACÍ</v>
      </c>
    </row>
    <row r="949" spans="1:4" x14ac:dyDescent="0.25">
      <c r="A949" s="21">
        <v>941100</v>
      </c>
      <c r="B949" s="22" t="s">
        <v>1368</v>
      </c>
      <c r="D949" t="str">
        <f t="shared" si="14"/>
        <v>941100 - ČINNOSTI PODNIKATELSKÝCH A ZAMĚSTNAVATELSKÝCH ORGANIZACÍ</v>
      </c>
    </row>
    <row r="950" spans="1:4" x14ac:dyDescent="0.25">
      <c r="A950" s="21">
        <v>941200</v>
      </c>
      <c r="B950" s="22" t="s">
        <v>1369</v>
      </c>
      <c r="D950" t="str">
        <f t="shared" si="14"/>
        <v>941200 - ČINNOSTI PROFESNÍCH ORGANIZACÍ</v>
      </c>
    </row>
    <row r="951" spans="1:4" x14ac:dyDescent="0.25">
      <c r="A951" s="21">
        <v>942000</v>
      </c>
      <c r="B951" s="22" t="s">
        <v>1370</v>
      </c>
      <c r="D951" t="str">
        <f t="shared" si="14"/>
        <v>942000 - ČINNOSTI ODBOROVÝCH SVAZŮ</v>
      </c>
    </row>
    <row r="952" spans="1:4" x14ac:dyDescent="0.25">
      <c r="A952" s="21">
        <v>949000</v>
      </c>
      <c r="B952" s="22" t="s">
        <v>1371</v>
      </c>
      <c r="D952" t="str">
        <f t="shared" si="14"/>
        <v>949000 - ČINNOSTI OSTATNÍCH ORGANIZACÍ SDRUŽUJÍCÍCH OSOBY ZA ÚČELEM PROSAZOVÁNÍ SPOLEČNÝCH ZÁJMŮ</v>
      </c>
    </row>
    <row r="953" spans="1:4" x14ac:dyDescent="0.25">
      <c r="A953" s="21">
        <v>949100</v>
      </c>
      <c r="B953" s="22" t="s">
        <v>1372</v>
      </c>
      <c r="D953" t="str">
        <f t="shared" si="14"/>
        <v>949100 - ČINNOSTI NÁBOŽENSKÝCH ORGANIZACÍ</v>
      </c>
    </row>
    <row r="954" spans="1:4" x14ac:dyDescent="0.25">
      <c r="A954" s="21">
        <v>949200</v>
      </c>
      <c r="B954" s="22" t="s">
        <v>1373</v>
      </c>
      <c r="D954" t="str">
        <f t="shared" si="14"/>
        <v>949200 - ČINNOSTI POLITICKÝCH STRAN A ORGANIZACÍ</v>
      </c>
    </row>
    <row r="955" spans="1:4" ht="24" x14ac:dyDescent="0.25">
      <c r="A955" s="21">
        <v>949900</v>
      </c>
      <c r="B955" s="22" t="s">
        <v>1374</v>
      </c>
      <c r="D955" t="str">
        <f t="shared" si="14"/>
        <v>949900 - ČINNOSTI OSTATNÍCH ORGANIZACÍ SDRUŽUJÍCÍCH OSOBY ZA ÚČELEM PROSAZOVÁNÍ SPOLEČNÝCH ZÁJMŮ J. N.</v>
      </c>
    </row>
    <row r="956" spans="1:4" x14ac:dyDescent="0.25">
      <c r="A956" s="21">
        <v>949910</v>
      </c>
      <c r="B956" s="22" t="s">
        <v>1375</v>
      </c>
      <c r="D956" t="str">
        <f t="shared" si="14"/>
        <v>949910 - ČINNOSTI ORGANIZACÍ DĚTÍ A MLÁDEŽE</v>
      </c>
    </row>
    <row r="957" spans="1:4" x14ac:dyDescent="0.25">
      <c r="A957" s="21">
        <v>949920</v>
      </c>
      <c r="B957" s="22" t="s">
        <v>1376</v>
      </c>
      <c r="D957" t="str">
        <f t="shared" si="14"/>
        <v>949920 - ČINNOSTI ORGANIZACÍ NA PODPORU KULTURNÍ ČINNOSTI</v>
      </c>
    </row>
    <row r="958" spans="1:4" x14ac:dyDescent="0.25">
      <c r="A958" s="21">
        <v>949930</v>
      </c>
      <c r="B958" s="22" t="s">
        <v>1377</v>
      </c>
      <c r="D958" t="str">
        <f t="shared" si="14"/>
        <v>949930 - ČINNOSTI ORGANIZACÍ NA PODPORU REKREAČNÍ A ZÁJMOVÉ ČINNOSTI</v>
      </c>
    </row>
    <row r="959" spans="1:4" x14ac:dyDescent="0.25">
      <c r="A959" s="21">
        <v>949940</v>
      </c>
      <c r="B959" s="22" t="s">
        <v>1378</v>
      </c>
      <c r="D959" t="str">
        <f t="shared" si="14"/>
        <v>949940 - ČINNOSTI SPOTŘEBITELSKÝCH ORGANIZACÍ</v>
      </c>
    </row>
    <row r="960" spans="1:4" x14ac:dyDescent="0.25">
      <c r="A960" s="21">
        <v>949950</v>
      </c>
      <c r="B960" s="22" t="s">
        <v>1379</v>
      </c>
      <c r="D960" t="str">
        <f t="shared" si="14"/>
        <v>949950 - ČINNOSTI ENVIRONMENTÁLNÍCH A EKOLOGICKÝCH HNUTÍ</v>
      </c>
    </row>
    <row r="961" spans="1:4" ht="24" x14ac:dyDescent="0.25">
      <c r="A961" s="21">
        <v>949960</v>
      </c>
      <c r="B961" s="22" t="s">
        <v>1380</v>
      </c>
      <c r="D961" t="str">
        <f t="shared" si="14"/>
        <v>949960 - ČINNOSTI ORGANIZACÍ NA OCHRANU A ZLEPŠENÍ POSTAVENÍ ETNICKÝCH, MENŠINOVÝCH A JINÝCH SPECIÁLNÍCH SKUPIN</v>
      </c>
    </row>
    <row r="962" spans="1:4" x14ac:dyDescent="0.25">
      <c r="A962" s="21">
        <v>949970</v>
      </c>
      <c r="B962" s="22" t="s">
        <v>1381</v>
      </c>
      <c r="D962" t="str">
        <f t="shared" si="14"/>
        <v>949970 - ČINNOSTI OBČANSKÝCH INICIATIV, PROTESTNÍCH HNUTÍ</v>
      </c>
    </row>
    <row r="963" spans="1:4" x14ac:dyDescent="0.25">
      <c r="A963" s="21">
        <v>949990</v>
      </c>
      <c r="B963" s="22" t="s">
        <v>1382</v>
      </c>
      <c r="D963" t="str">
        <f t="shared" si="14"/>
        <v>949990 - ČINNOSTI OSTATNÍCH ORGANIZACÍ J. N.</v>
      </c>
    </row>
    <row r="964" spans="1:4" x14ac:dyDescent="0.25">
      <c r="A964" s="21">
        <v>950000</v>
      </c>
      <c r="B964" s="22" t="s">
        <v>1383</v>
      </c>
      <c r="D964" t="str">
        <f t="shared" ref="D964:D985" si="15">CONCATENATE(A964," - ",B964)</f>
        <v>950000 - OPRAVY POČÍTAČŮ A VÝROBKŮ PRO OSOBNÍ POTŘEBU A PŘEVÁŽNĚ PRO DOMÁCNOST</v>
      </c>
    </row>
    <row r="965" spans="1:4" x14ac:dyDescent="0.25">
      <c r="A965" s="21">
        <v>951000</v>
      </c>
      <c r="B965" s="22" t="s">
        <v>1384</v>
      </c>
      <c r="D965" t="str">
        <f t="shared" si="15"/>
        <v>951000 - OPRAVY POČÍTAČŮ A KOMUNIKAČNÍCH ZAŘÍZENÍ</v>
      </c>
    </row>
    <row r="966" spans="1:4" x14ac:dyDescent="0.25">
      <c r="A966" s="21">
        <v>951100</v>
      </c>
      <c r="B966" s="22" t="s">
        <v>1385</v>
      </c>
      <c r="D966" t="str">
        <f t="shared" si="15"/>
        <v>951100 - OPRAVY POČÍTAČŮ A PERIFERNÍCH ZAŘÍZENÍ</v>
      </c>
    </row>
    <row r="967" spans="1:4" x14ac:dyDescent="0.25">
      <c r="A967" s="21">
        <v>951200</v>
      </c>
      <c r="B967" s="22" t="s">
        <v>1386</v>
      </c>
      <c r="D967" t="str">
        <f t="shared" si="15"/>
        <v>951200 - OPRAVY KOMUNIKAČNÍCH ZAŘÍZENÍ</v>
      </c>
    </row>
    <row r="968" spans="1:4" x14ac:dyDescent="0.25">
      <c r="A968" s="21">
        <v>952000</v>
      </c>
      <c r="B968" s="22" t="s">
        <v>1387</v>
      </c>
      <c r="D968" t="str">
        <f t="shared" si="15"/>
        <v>952000 - OPRAVY VÝROBKŮ PRO OSOBNÍ POTŘEBU A PŘEVÁŽNĚ PRO DOMÁCNOST</v>
      </c>
    </row>
    <row r="969" spans="1:4" x14ac:dyDescent="0.25">
      <c r="A969" s="21">
        <v>952100</v>
      </c>
      <c r="B969" s="22" t="s">
        <v>1388</v>
      </c>
      <c r="D969" t="str">
        <f t="shared" si="15"/>
        <v>952100 - OPRAVY SPOTŘEBNÍ ELEKTRONIKY</v>
      </c>
    </row>
    <row r="970" spans="1:4" x14ac:dyDescent="0.25">
      <c r="A970" s="21">
        <v>952200</v>
      </c>
      <c r="B970" s="22" t="s">
        <v>1389</v>
      </c>
      <c r="D970" t="str">
        <f t="shared" si="15"/>
        <v>952200 - OPRAVY PŘÍSTROJŮ A ZAŘÍZENÍ PŘEVÁŽNĚ PRO DOMÁCNOST, DŮM A ZAHRADU</v>
      </c>
    </row>
    <row r="971" spans="1:4" x14ac:dyDescent="0.25">
      <c r="A971" s="21">
        <v>952300</v>
      </c>
      <c r="B971" s="22" t="s">
        <v>1390</v>
      </c>
      <c r="D971" t="str">
        <f t="shared" si="15"/>
        <v>952300 - OPRAVY OBUVI A KOŽENÝCH VÝROBKŮ</v>
      </c>
    </row>
    <row r="972" spans="1:4" x14ac:dyDescent="0.25">
      <c r="A972" s="21">
        <v>952400</v>
      </c>
      <c r="B972" s="22" t="s">
        <v>1391</v>
      </c>
      <c r="D972" t="str">
        <f t="shared" si="15"/>
        <v>952400 - OPRAVY NÁBYTKU A BYTOVÉHO ZAŘÍZENÍ</v>
      </c>
    </row>
    <row r="973" spans="1:4" x14ac:dyDescent="0.25">
      <c r="A973" s="21">
        <v>952500</v>
      </c>
      <c r="B973" s="22" t="s">
        <v>1392</v>
      </c>
      <c r="D973" t="str">
        <f t="shared" si="15"/>
        <v>952500 - OPRAVY HODIN, HODINEK A KLENOTNICKÝCH VÝROBKŮ</v>
      </c>
    </row>
    <row r="974" spans="1:4" x14ac:dyDescent="0.25">
      <c r="A974" s="21">
        <v>952900</v>
      </c>
      <c r="B974" s="22" t="s">
        <v>1393</v>
      </c>
      <c r="D974" t="str">
        <f t="shared" si="15"/>
        <v>952900 - OPRAVY OSTATNÍCH VÝROBKŮ PRO OSOBNÍ POTŘEBU A PŘEVÁŽNĚ PRO DOMÁCNOST</v>
      </c>
    </row>
    <row r="975" spans="1:4" x14ac:dyDescent="0.25">
      <c r="A975" s="21">
        <v>960000</v>
      </c>
      <c r="B975" s="22" t="s">
        <v>1394</v>
      </c>
      <c r="D975" t="str">
        <f t="shared" si="15"/>
        <v>960000 - POSKYTOVÁNÍ OSTATNÍCH OSOBNÍCH SLUŽEB</v>
      </c>
    </row>
    <row r="976" spans="1:4" x14ac:dyDescent="0.25">
      <c r="A976" s="21">
        <v>960100</v>
      </c>
      <c r="B976" s="22" t="s">
        <v>1395</v>
      </c>
      <c r="D976" t="str">
        <f t="shared" si="15"/>
        <v>960100 - PRANÍ A CHEMICKÉ ČIŠTĚNÍ TEXTILNÍCH A KOŽEŠINOVÝCH VÝROBKŮ</v>
      </c>
    </row>
    <row r="977" spans="1:4" x14ac:dyDescent="0.25">
      <c r="A977" s="21">
        <v>960200</v>
      </c>
      <c r="B977" s="22" t="s">
        <v>1396</v>
      </c>
      <c r="D977" t="str">
        <f t="shared" si="15"/>
        <v>960200 - KADEŘNICKÉ, KOSMETICKÉ A PODOBNÉ ČINNOSTI</v>
      </c>
    </row>
    <row r="978" spans="1:4" x14ac:dyDescent="0.25">
      <c r="A978" s="21">
        <v>960300</v>
      </c>
      <c r="B978" s="22" t="s">
        <v>1397</v>
      </c>
      <c r="D978" t="str">
        <f t="shared" si="15"/>
        <v>960300 - POHŘEBNÍ A SOUVISEJÍCÍ ČINNOSTI</v>
      </c>
    </row>
    <row r="979" spans="1:4" x14ac:dyDescent="0.25">
      <c r="A979" s="21">
        <v>960400</v>
      </c>
      <c r="B979" s="22" t="s">
        <v>1398</v>
      </c>
      <c r="D979" t="str">
        <f t="shared" si="15"/>
        <v>960400 - ČINNOSTI PRO OSOBNÍ A FYZICKOU POHODU</v>
      </c>
    </row>
    <row r="980" spans="1:4" x14ac:dyDescent="0.25">
      <c r="A980" s="21">
        <v>960900</v>
      </c>
      <c r="B980" s="22" t="s">
        <v>1399</v>
      </c>
      <c r="D980" t="str">
        <f t="shared" si="15"/>
        <v>960900 - POSKYTOVÁNÍ OSTATNÍCH OSOBNÍCH SLUŽEB J. N.</v>
      </c>
    </row>
    <row r="981" spans="1:4" x14ac:dyDescent="0.25">
      <c r="A981" s="21">
        <v>970000</v>
      </c>
      <c r="B981" s="22" t="s">
        <v>1400</v>
      </c>
      <c r="D981" t="str">
        <f t="shared" si="15"/>
        <v>970000 - ČINNOSTI DOMÁCNOSTÍ JAKO ZAMĚSTNAVATELŮ DOMÁCÍHO PERSONÁLU</v>
      </c>
    </row>
    <row r="982" spans="1:4" x14ac:dyDescent="0.25">
      <c r="A982" s="21">
        <v>980000</v>
      </c>
      <c r="B982" s="22" t="s">
        <v>1401</v>
      </c>
      <c r="D982" t="str">
        <f t="shared" si="15"/>
        <v>980000 - ČINNOSTI DOMÁCNOSTÍ PRODUKUJÍCÍCH BLÍŽE NEURČENÉ VÝROBKY A SLUŽBY PRO VLASTNÍ POTŘEBU</v>
      </c>
    </row>
    <row r="983" spans="1:4" x14ac:dyDescent="0.25">
      <c r="A983" s="21">
        <v>981000</v>
      </c>
      <c r="B983" s="22" t="s">
        <v>1402</v>
      </c>
      <c r="D983" t="str">
        <f t="shared" si="15"/>
        <v>981000 - ČINNOSTI DOMÁCNOSTÍ PRODUKUJÍCÍCH BLÍŽE NEURČENÉ VÝROBKY PRO VLASTNÍ POTŘEBU</v>
      </c>
    </row>
    <row r="984" spans="1:4" x14ac:dyDescent="0.25">
      <c r="A984" s="21">
        <v>982000</v>
      </c>
      <c r="B984" s="22" t="s">
        <v>1403</v>
      </c>
      <c r="D984" t="str">
        <f t="shared" si="15"/>
        <v>982000 - ČINNOSTI DOMÁCNOSTÍ POSKYTUJÍCÍCH BLÍŽE NEURČENÉ SLUŽBY PRO VLASTNÍ POTŘEBU</v>
      </c>
    </row>
    <row r="985" spans="1:4" x14ac:dyDescent="0.25">
      <c r="A985" s="21">
        <v>990000</v>
      </c>
      <c r="B985" s="22" t="s">
        <v>1404</v>
      </c>
      <c r="D985" t="str">
        <f t="shared" si="15"/>
        <v>990000 - ČINNOSTI EXTERITORIÁLNÍCH ORGANIZACÍ A ORGÁNŮ</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8847E153180FA44BBA9CEAD0BDF1173" ma:contentTypeVersion="12" ma:contentTypeDescription="Vytvoří nový dokument" ma:contentTypeScope="" ma:versionID="00d33bf2d7c58b1963f08fa761aaafb4">
  <xsd:schema xmlns:xsd="http://www.w3.org/2001/XMLSchema" xmlns:xs="http://www.w3.org/2001/XMLSchema" xmlns:p="http://schemas.microsoft.com/office/2006/metadata/properties" xmlns:ns2="53b7ad4f-754b-490d-95f3-bc083a8e9677" xmlns:ns3="f4658511-d3c3-40ce-995d-2ed61e625b88" targetNamespace="http://schemas.microsoft.com/office/2006/metadata/properties" ma:root="true" ma:fieldsID="5cdd0a9e23e8ca2fb7865d412785e078" ns2:_="" ns3:_="">
    <xsd:import namespace="53b7ad4f-754b-490d-95f3-bc083a8e9677"/>
    <xsd:import namespace="f4658511-d3c3-40ce-995d-2ed61e625b8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Locatio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7ad4f-754b-490d-95f3-bc083a8e9677" elementFormDefault="qualified">
    <xsd:import namespace="http://schemas.microsoft.com/office/2006/documentManagement/types"/>
    <xsd:import namespace="http://schemas.microsoft.com/office/infopath/2007/PartnerControls"/>
    <xsd:element name="SharedWithUsers" ma:index="8"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description="" ma:internalName="SharedWithDetails" ma:readOnly="true">
      <xsd:simpleType>
        <xsd:restriction base="dms:Note">
          <xsd:maxLength value="255"/>
        </xsd:restriction>
      </xsd:simpleType>
    </xsd:element>
    <xsd:element name="LastSharedByUser" ma:index="10" nillable="true" ma:displayName="Naposledy sdílel(a)" ma:description="" ma:internalName="LastSharedByUser" ma:readOnly="true">
      <xsd:simpleType>
        <xsd:restriction base="dms:Note">
          <xsd:maxLength value="255"/>
        </xsd:restriction>
      </xsd:simpleType>
    </xsd:element>
    <xsd:element name="LastSharedByTime" ma:index="11" nillable="true" ma:displayName="Čas posledního sdílení"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4658511-d3c3-40ce-995d-2ed61e625b88"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AutoTags" ma:index="16" nillable="true" ma:displayName="MediaServiceAutoTags"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E58FF7-A12B-4A4A-8332-7EA96B928FAE}">
  <ds:schemaRef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purl.org/dc/terms/"/>
    <ds:schemaRef ds:uri="http://purl.org/dc/dcmitype/"/>
    <ds:schemaRef ds:uri="f4658511-d3c3-40ce-995d-2ed61e625b88"/>
    <ds:schemaRef ds:uri="53b7ad4f-754b-490d-95f3-bc083a8e9677"/>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7667558-4AE5-4519-B51F-597DC82AA790}">
  <ds:schemaRefs>
    <ds:schemaRef ds:uri="http://schemas.microsoft.com/sharepoint/v3/contenttype/forms"/>
  </ds:schemaRefs>
</ds:datastoreItem>
</file>

<file path=customXml/itemProps3.xml><?xml version="1.0" encoding="utf-8"?>
<ds:datastoreItem xmlns:ds="http://schemas.openxmlformats.org/officeDocument/2006/customXml" ds:itemID="{E193AA35-B8A6-491A-A622-4DD0BB4677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7ad4f-754b-490d-95f3-bc083a8e9677"/>
    <ds:schemaRef ds:uri="f4658511-d3c3-40ce-995d-2ed61e625b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10</vt:i4>
      </vt:variant>
    </vt:vector>
  </HeadingPairs>
  <TitlesOfParts>
    <vt:vector size="10" baseType="lpstr">
      <vt:lpstr>TITUL, 1,2</vt:lpstr>
      <vt:lpstr>3</vt:lpstr>
      <vt:lpstr>4</vt:lpstr>
      <vt:lpstr>5</vt:lpstr>
      <vt:lpstr>List5</vt:lpstr>
      <vt:lpstr>List4</vt:lpstr>
      <vt:lpstr>List1</vt:lpstr>
      <vt:lpstr>List3</vt:lpstr>
      <vt:lpstr>List2</vt:lpstr>
      <vt:lpstr>roky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Mokroš</dc:creator>
  <cp:lastModifiedBy>Michal Mokroš</cp:lastModifiedBy>
  <dcterms:created xsi:type="dcterms:W3CDTF">2019-10-14T10:19:31Z</dcterms:created>
  <dcterms:modified xsi:type="dcterms:W3CDTF">2025-09-17T06:40:12Z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0x01010028847E153180FA44BBA9CEAD0BDF1173</vt:lpwstr>
  </property>
</Properties>
</file>